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450" windowHeight="11610" activeTab="1"/>
  </bookViews>
  <sheets>
    <sheet name="DATI" sheetId="1" r:id="rId1"/>
    <sheet name="Grafico" sheetId="2" r:id="rId2"/>
  </sheets>
  <definedNames>
    <definedName name="_xlnm.Print_Area" localSheetId="1">'Grafico'!$G$18:$O$40</definedName>
    <definedName name="Dati">'DATI'!$D$4:$D$327</definedName>
  </definedNames>
  <calcPr fullCalcOnLoad="1"/>
</workbook>
</file>

<file path=xl/sharedStrings.xml><?xml version="1.0" encoding="utf-8"?>
<sst xmlns="http://schemas.openxmlformats.org/spreadsheetml/2006/main" count="21" uniqueCount="20">
  <si>
    <t>Soglia inzio segnale:</t>
  </si>
  <si>
    <t>Valore segnale nullo:</t>
  </si>
  <si>
    <r>
      <t>µ</t>
    </r>
    <r>
      <rPr>
        <sz val="10"/>
        <rFont val="Arial"/>
        <family val="0"/>
      </rPr>
      <t>s</t>
    </r>
  </si>
  <si>
    <t>cm</t>
  </si>
  <si>
    <t>distanza di misur.</t>
  </si>
  <si>
    <t>Tempo di volo:</t>
  </si>
  <si>
    <t>Intervallo campionatura:</t>
  </si>
  <si>
    <t>Velocità:</t>
  </si>
  <si>
    <t>m/s</t>
  </si>
  <si>
    <t>Riferimento:</t>
  </si>
  <si>
    <t>Tempo (µs)=</t>
  </si>
  <si>
    <t>Velocità (m/s)=</t>
  </si>
  <si>
    <t>Inserire i valori da D4 in poi</t>
  </si>
  <si>
    <t>Valore strumentale</t>
  </si>
  <si>
    <t>Valore da foglio</t>
  </si>
  <si>
    <t>Impostazione manuale</t>
  </si>
  <si>
    <t>valore impostato manualmente</t>
  </si>
  <si>
    <t>Guadagno 10= nessuno</t>
  </si>
  <si>
    <t>&gt;1</t>
  </si>
  <si>
    <t>Distanza (cm)=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</si>
</sst>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2" borderId="0" xfId="0" applyFont="1" applyFill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 applyProtection="1">
      <alignment/>
      <protection locked="0"/>
    </xf>
    <xf numFmtId="1" fontId="0" fillId="3" borderId="0" xfId="0" applyNumberForma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1" fontId="0" fillId="2" borderId="0" xfId="0" applyNumberFormat="1" applyFill="1" applyAlignment="1">
      <alignment/>
    </xf>
    <xf numFmtId="20" fontId="0" fillId="2" borderId="0" xfId="0" applyNumberFormat="1" applyFill="1" applyAlignment="1">
      <alignment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2" fillId="0" borderId="1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 horizontal="left"/>
      <protection locked="0"/>
    </xf>
    <xf numFmtId="0" fontId="0" fillId="0" borderId="3" xfId="0" applyFill="1" applyBorder="1" applyAlignment="1" applyProtection="1">
      <alignment horizontal="left"/>
      <protection locked="0"/>
    </xf>
    <xf numFmtId="0" fontId="0" fillId="0" borderId="4" xfId="0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1"/>
          <c:h val="0.94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Grafico!$C$8:$C$327</c:f>
              <c:numCache/>
            </c:numRef>
          </c:xVal>
          <c:yVal>
            <c:numRef>
              <c:f>Grafico!$E$8:$E$327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Grafico!$K$6:$K$7</c:f>
              <c:numCache/>
            </c:numRef>
          </c:xVal>
          <c:yVal>
            <c:numRef>
              <c:f>Grafico!$L$6:$L$7</c:f>
              <c:numCache/>
            </c:numRef>
          </c:yVal>
          <c:smooth val="1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Grafico!$K$3:$K$4</c:f>
              <c:numCache/>
            </c:numRef>
          </c:xVal>
          <c:yVal>
            <c:numRef>
              <c:f>Grafico!$L$3:$L$4</c:f>
              <c:numCache/>
            </c:numRef>
          </c:yVal>
          <c:smooth val="1"/>
        </c:ser>
        <c:axId val="3119484"/>
        <c:axId val="28075357"/>
      </c:scatterChart>
      <c:valAx>
        <c:axId val="3119484"/>
        <c:scaling>
          <c:orientation val="minMax"/>
          <c:max val="2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28075357"/>
        <c:crosses val="autoZero"/>
        <c:crossBetween val="midCat"/>
        <c:dispUnits/>
        <c:majorUnit val="10"/>
      </c:valAx>
      <c:valAx>
        <c:axId val="28075357"/>
        <c:scaling>
          <c:orientation val="minMax"/>
          <c:max val="1000"/>
          <c:min val="-1000"/>
        </c:scaling>
        <c:axPos val="l"/>
        <c:delete val="0"/>
        <c:numFmt formatCode="General" sourceLinked="1"/>
        <c:majorTickMark val="out"/>
        <c:minorTickMark val="none"/>
        <c:tickLblPos val="nextTo"/>
        <c:crossAx val="311948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1725"/>
          <c:w val="0.9605"/>
          <c:h val="0.945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Grafico!$C$8:$C$327</c:f>
              <c:numCache/>
            </c:numRef>
          </c:xVal>
          <c:yVal>
            <c:numRef>
              <c:f>Grafico!$E$8:$E$327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Grafico!$K$6:$K$7</c:f>
              <c:numCache/>
            </c:numRef>
          </c:xVal>
          <c:yVal>
            <c:numRef>
              <c:f>Grafico!$L$6:$L$7</c:f>
              <c:numCache/>
            </c:numRef>
          </c:yVal>
          <c:smooth val="1"/>
        </c:ser>
        <c:ser>
          <c:idx val="2"/>
          <c:order val="2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Grafico!$K$3:$K$4</c:f>
              <c:numCache/>
            </c:numRef>
          </c:xVal>
          <c:yVal>
            <c:numRef>
              <c:f>Grafico!$L$3:$L$4</c:f>
              <c:numCache/>
            </c:numRef>
          </c:yVal>
          <c:smooth val="1"/>
        </c:ser>
        <c:axId val="51351622"/>
        <c:axId val="59511415"/>
      </c:scatterChart>
      <c:valAx>
        <c:axId val="51351622"/>
        <c:scaling>
          <c:orientation val="minMax"/>
          <c:max val="150"/>
          <c:min val="50"/>
        </c:scaling>
        <c:axPos val="b"/>
        <c:delete val="0"/>
        <c:numFmt formatCode="General" sourceLinked="1"/>
        <c:majorTickMark val="out"/>
        <c:minorTickMark val="none"/>
        <c:tickLblPos val="nextTo"/>
        <c:crossAx val="59511415"/>
        <c:crosses val="autoZero"/>
        <c:crossBetween val="midCat"/>
        <c:dispUnits/>
        <c:majorUnit val="75"/>
        <c:minorUnit val="2"/>
      </c:valAx>
      <c:valAx>
        <c:axId val="59511415"/>
        <c:scaling>
          <c:orientation val="minMax"/>
          <c:max val="100"/>
          <c:min val="-100"/>
        </c:scaling>
        <c:axPos val="l"/>
        <c:delete val="0"/>
        <c:numFmt formatCode="General" sourceLinked="1"/>
        <c:majorTickMark val="out"/>
        <c:minorTickMark val="none"/>
        <c:tickLblPos val="nextTo"/>
        <c:crossAx val="51351622"/>
        <c:crosses val="autoZero"/>
        <c:crossBetween val="midCat"/>
        <c:dispUnits/>
        <c:majorUnit val="5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114300</xdr:colOff>
      <xdr:row>19</xdr:row>
      <xdr:rowOff>76200</xdr:rowOff>
    </xdr:from>
    <xdr:to>
      <xdr:col>14</xdr:col>
      <xdr:colOff>133350</xdr:colOff>
      <xdr:row>38</xdr:row>
      <xdr:rowOff>123825</xdr:rowOff>
    </xdr:to>
    <xdr:graphicFrame>
      <xdr:nvGraphicFramePr>
        <xdr:cNvPr id="1" name="Chart 1"/>
        <xdr:cNvGraphicFramePr/>
      </xdr:nvGraphicFramePr>
      <xdr:xfrm>
        <a:off x="923925" y="3152775"/>
        <a:ext cx="58674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476250</xdr:colOff>
      <xdr:row>40</xdr:row>
      <xdr:rowOff>47625</xdr:rowOff>
    </xdr:from>
    <xdr:to>
      <xdr:col>15</xdr:col>
      <xdr:colOff>9525</xdr:colOff>
      <xdr:row>61</xdr:row>
      <xdr:rowOff>47625</xdr:rowOff>
    </xdr:to>
    <xdr:graphicFrame>
      <xdr:nvGraphicFramePr>
        <xdr:cNvPr id="2" name="Chart 3"/>
        <xdr:cNvGraphicFramePr/>
      </xdr:nvGraphicFramePr>
      <xdr:xfrm>
        <a:off x="800100" y="6524625"/>
        <a:ext cx="6067425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D327"/>
  <sheetViews>
    <sheetView workbookViewId="0" topLeftCell="A34">
      <selection activeCell="H67" sqref="H67"/>
    </sheetView>
  </sheetViews>
  <sheetFormatPr defaultColWidth="9.140625" defaultRowHeight="12.75"/>
  <cols>
    <col min="1" max="16384" width="9.140625" style="2" customWidth="1"/>
  </cols>
  <sheetData>
    <row r="3" ht="12.75">
      <c r="D3" s="1" t="s">
        <v>12</v>
      </c>
    </row>
    <row r="4" ht="12.75">
      <c r="D4" s="3">
        <v>0</v>
      </c>
    </row>
    <row r="5" ht="12.75">
      <c r="D5" s="3">
        <v>1</v>
      </c>
    </row>
    <row r="6" ht="12.75">
      <c r="D6" s="3">
        <v>115</v>
      </c>
    </row>
    <row r="7" ht="12.75">
      <c r="D7" s="4">
        <v>30</v>
      </c>
    </row>
    <row r="8" ht="12.75">
      <c r="D8" s="3">
        <v>2051</v>
      </c>
    </row>
    <row r="9" ht="12.75">
      <c r="D9" s="3">
        <v>2053</v>
      </c>
    </row>
    <row r="10" ht="12.75">
      <c r="D10" s="3">
        <v>2055</v>
      </c>
    </row>
    <row r="11" ht="12.75">
      <c r="D11" s="3">
        <v>2056</v>
      </c>
    </row>
    <row r="12" ht="12.75">
      <c r="D12" s="3">
        <v>2054</v>
      </c>
    </row>
    <row r="13" ht="12.75">
      <c r="D13" s="3">
        <v>2053</v>
      </c>
    </row>
    <row r="14" ht="12.75">
      <c r="D14" s="3">
        <v>2051</v>
      </c>
    </row>
    <row r="15" ht="12.75">
      <c r="D15" s="3">
        <v>2048</v>
      </c>
    </row>
    <row r="16" ht="12.75">
      <c r="D16" s="3">
        <v>2045</v>
      </c>
    </row>
    <row r="17" ht="12.75">
      <c r="D17" s="3">
        <v>2042</v>
      </c>
    </row>
    <row r="18" ht="12.75">
      <c r="D18" s="3">
        <v>2040</v>
      </c>
    </row>
    <row r="19" ht="12.75">
      <c r="D19" s="3">
        <v>2038</v>
      </c>
    </row>
    <row r="20" ht="12.75">
      <c r="D20" s="3">
        <v>2038</v>
      </c>
    </row>
    <row r="21" ht="12.75">
      <c r="D21" s="3">
        <v>2037</v>
      </c>
    </row>
    <row r="22" ht="12.75">
      <c r="D22" s="3">
        <v>2039</v>
      </c>
    </row>
    <row r="23" ht="12.75">
      <c r="D23" s="3">
        <v>2041</v>
      </c>
    </row>
    <row r="24" ht="12.75">
      <c r="D24" s="3">
        <v>2044</v>
      </c>
    </row>
    <row r="25" ht="12.75">
      <c r="D25" s="3">
        <v>2047</v>
      </c>
    </row>
    <row r="26" ht="12.75">
      <c r="D26" s="3">
        <v>2051</v>
      </c>
    </row>
    <row r="27" ht="12.75">
      <c r="D27" s="3">
        <v>2053</v>
      </c>
    </row>
    <row r="28" ht="12.75">
      <c r="D28" s="3">
        <v>2055</v>
      </c>
    </row>
    <row r="29" ht="12.75">
      <c r="D29" s="3">
        <v>2056</v>
      </c>
    </row>
    <row r="30" ht="12.75">
      <c r="D30" s="3">
        <v>2057</v>
      </c>
    </row>
    <row r="31" ht="12.75">
      <c r="D31" s="3">
        <v>2056</v>
      </c>
    </row>
    <row r="32" ht="12.75">
      <c r="D32" s="3">
        <v>2054</v>
      </c>
    </row>
    <row r="33" ht="12.75">
      <c r="D33" s="3">
        <v>2053</v>
      </c>
    </row>
    <row r="34" ht="12.75">
      <c r="D34" s="3">
        <v>2051</v>
      </c>
    </row>
    <row r="35" ht="12.75">
      <c r="D35" s="3">
        <v>2049</v>
      </c>
    </row>
    <row r="36" ht="12.75">
      <c r="D36" s="3">
        <v>2047</v>
      </c>
    </row>
    <row r="37" ht="12.75">
      <c r="D37" s="3">
        <v>2045</v>
      </c>
    </row>
    <row r="38" ht="12.75">
      <c r="D38" s="3">
        <v>2044</v>
      </c>
    </row>
    <row r="39" ht="12.75">
      <c r="D39" s="3">
        <v>2043</v>
      </c>
    </row>
    <row r="40" ht="12.75">
      <c r="D40" s="3">
        <v>2043</v>
      </c>
    </row>
    <row r="41" ht="12.75">
      <c r="D41" s="3">
        <v>2044</v>
      </c>
    </row>
    <row r="42" ht="12.75">
      <c r="D42" s="3">
        <v>2044</v>
      </c>
    </row>
    <row r="43" ht="12.75">
      <c r="D43" s="3">
        <v>2045</v>
      </c>
    </row>
    <row r="44" ht="12.75">
      <c r="D44" s="3">
        <v>2047</v>
      </c>
    </row>
    <row r="45" ht="12.75">
      <c r="D45" s="3">
        <v>2048</v>
      </c>
    </row>
    <row r="46" ht="12.75">
      <c r="D46" s="3">
        <v>2049</v>
      </c>
    </row>
    <row r="47" ht="12.75">
      <c r="D47" s="3">
        <v>2050</v>
      </c>
    </row>
    <row r="48" ht="12.75">
      <c r="D48" s="3">
        <v>2051</v>
      </c>
    </row>
    <row r="49" ht="12.75">
      <c r="D49" s="3">
        <v>2051</v>
      </c>
    </row>
    <row r="50" ht="12.75">
      <c r="D50" s="3">
        <v>2052</v>
      </c>
    </row>
    <row r="51" ht="12.75">
      <c r="D51" s="3">
        <v>2052</v>
      </c>
    </row>
    <row r="52" ht="12.75">
      <c r="D52" s="3">
        <v>2052</v>
      </c>
    </row>
    <row r="53" ht="12.75">
      <c r="D53" s="3">
        <v>2051</v>
      </c>
    </row>
    <row r="54" ht="12.75">
      <c r="D54" s="3">
        <v>2051</v>
      </c>
    </row>
    <row r="55" ht="12.75">
      <c r="D55" s="3">
        <v>2050</v>
      </c>
    </row>
    <row r="56" ht="12.75">
      <c r="D56" s="3">
        <v>2050</v>
      </c>
    </row>
    <row r="57" ht="12.75">
      <c r="D57" s="3">
        <v>2049</v>
      </c>
    </row>
    <row r="58" ht="12.75">
      <c r="D58" s="3">
        <v>2049</v>
      </c>
    </row>
    <row r="59" ht="12.75">
      <c r="D59" s="3">
        <v>2047</v>
      </c>
    </row>
    <row r="60" ht="12.75">
      <c r="D60" s="3">
        <v>2047</v>
      </c>
    </row>
    <row r="61" ht="12.75">
      <c r="D61" s="3">
        <v>2046</v>
      </c>
    </row>
    <row r="62" ht="12.75">
      <c r="D62" s="3">
        <v>2046</v>
      </c>
    </row>
    <row r="63" ht="12.75">
      <c r="D63" s="3">
        <v>2045</v>
      </c>
    </row>
    <row r="64" ht="12.75">
      <c r="D64" s="3">
        <v>2046</v>
      </c>
    </row>
    <row r="65" ht="12.75">
      <c r="D65" s="3">
        <v>2045</v>
      </c>
    </row>
    <row r="66" ht="12.75">
      <c r="D66" s="3">
        <v>2046</v>
      </c>
    </row>
    <row r="67" ht="12.75">
      <c r="D67" s="3">
        <v>2047</v>
      </c>
    </row>
    <row r="68" ht="12.75">
      <c r="D68" s="3">
        <v>2048</v>
      </c>
    </row>
    <row r="69" ht="12.75">
      <c r="D69" s="3">
        <v>2049</v>
      </c>
    </row>
    <row r="70" ht="12.75">
      <c r="D70" s="3">
        <v>2049</v>
      </c>
    </row>
    <row r="71" ht="12.75">
      <c r="D71" s="3">
        <v>2050</v>
      </c>
    </row>
    <row r="72" ht="12.75">
      <c r="D72" s="3">
        <v>2050</v>
      </c>
    </row>
    <row r="73" ht="12.75">
      <c r="D73" s="3">
        <v>2050</v>
      </c>
    </row>
    <row r="74" ht="12.75">
      <c r="D74" s="3">
        <v>2051</v>
      </c>
    </row>
    <row r="75" ht="12.75">
      <c r="D75" s="3">
        <v>2050</v>
      </c>
    </row>
    <row r="76" ht="12.75">
      <c r="D76" s="3">
        <v>2050</v>
      </c>
    </row>
    <row r="77" ht="12.75">
      <c r="D77" s="3">
        <v>2049</v>
      </c>
    </row>
    <row r="78" ht="12.75">
      <c r="D78" s="3">
        <v>2049</v>
      </c>
    </row>
    <row r="79" ht="12.75">
      <c r="D79" s="3">
        <v>2049</v>
      </c>
    </row>
    <row r="80" ht="12.75">
      <c r="D80" s="3">
        <v>2048</v>
      </c>
    </row>
    <row r="81" ht="12.75">
      <c r="D81" s="3">
        <v>2048</v>
      </c>
    </row>
    <row r="82" ht="12.75">
      <c r="D82" s="3">
        <v>2048</v>
      </c>
    </row>
    <row r="83" ht="12.75">
      <c r="D83" s="3">
        <v>2048</v>
      </c>
    </row>
    <row r="84" ht="12.75">
      <c r="D84" s="3">
        <v>2048</v>
      </c>
    </row>
    <row r="85" ht="12.75">
      <c r="D85" s="3">
        <v>2048</v>
      </c>
    </row>
    <row r="86" ht="12.75">
      <c r="D86" s="3">
        <v>2048</v>
      </c>
    </row>
    <row r="87" ht="12.75">
      <c r="D87" s="3">
        <v>2048</v>
      </c>
    </row>
    <row r="88" ht="12.75">
      <c r="D88" s="3">
        <v>2048</v>
      </c>
    </row>
    <row r="89" ht="12.75">
      <c r="D89" s="3">
        <v>2049</v>
      </c>
    </row>
    <row r="90" ht="12.75">
      <c r="D90" s="3">
        <v>2048</v>
      </c>
    </row>
    <row r="91" ht="12.75">
      <c r="D91" s="3">
        <v>2047</v>
      </c>
    </row>
    <row r="92" ht="12.75">
      <c r="D92" s="3">
        <v>2047</v>
      </c>
    </row>
    <row r="93" ht="12.75">
      <c r="D93" s="3">
        <v>2045</v>
      </c>
    </row>
    <row r="94" ht="12.75">
      <c r="D94" s="3">
        <v>2044</v>
      </c>
    </row>
    <row r="95" ht="12.75">
      <c r="D95" s="3">
        <v>2041</v>
      </c>
    </row>
    <row r="96" ht="12.75">
      <c r="D96" s="3">
        <v>2039</v>
      </c>
    </row>
    <row r="97" ht="12.75">
      <c r="D97" s="3">
        <v>2036</v>
      </c>
    </row>
    <row r="98" ht="12.75">
      <c r="D98" s="3">
        <v>2034</v>
      </c>
    </row>
    <row r="99" ht="12.75">
      <c r="D99" s="3">
        <v>2034</v>
      </c>
    </row>
    <row r="100" ht="12.75">
      <c r="D100" s="3">
        <v>2036</v>
      </c>
    </row>
    <row r="101" ht="12.75">
      <c r="D101" s="3">
        <v>2039</v>
      </c>
    </row>
    <row r="102" ht="12.75">
      <c r="D102" s="3">
        <v>2043</v>
      </c>
    </row>
    <row r="103" ht="12.75">
      <c r="D103" s="3">
        <v>2048</v>
      </c>
    </row>
    <row r="104" ht="12.75">
      <c r="D104" s="3">
        <v>2049</v>
      </c>
    </row>
    <row r="105" ht="12.75">
      <c r="D105" s="3">
        <v>2049</v>
      </c>
    </row>
    <row r="106" ht="12.75">
      <c r="D106" s="3">
        <v>2047</v>
      </c>
    </row>
    <row r="107" ht="12.75">
      <c r="D107" s="3">
        <v>2045</v>
      </c>
    </row>
    <row r="108" ht="12.75">
      <c r="D108" s="3">
        <v>2045</v>
      </c>
    </row>
    <row r="109" ht="12.75">
      <c r="D109" s="3">
        <v>2049</v>
      </c>
    </row>
    <row r="110" ht="12.75">
      <c r="D110" s="3">
        <v>2056</v>
      </c>
    </row>
    <row r="111" ht="12.75">
      <c r="D111" s="3">
        <v>2065</v>
      </c>
    </row>
    <row r="112" ht="12.75">
      <c r="D112" s="3">
        <v>2075</v>
      </c>
    </row>
    <row r="113" ht="12.75">
      <c r="D113" s="3">
        <v>2083</v>
      </c>
    </row>
    <row r="114" ht="12.75">
      <c r="D114" s="3">
        <v>2091</v>
      </c>
    </row>
    <row r="115" ht="12.75">
      <c r="D115" s="3">
        <v>2099</v>
      </c>
    </row>
    <row r="116" ht="12.75">
      <c r="D116" s="3">
        <v>2108</v>
      </c>
    </row>
    <row r="117" ht="12.75">
      <c r="D117" s="3">
        <v>2119</v>
      </c>
    </row>
    <row r="118" ht="12.75">
      <c r="D118" s="3">
        <v>2131</v>
      </c>
    </row>
    <row r="119" ht="12.75">
      <c r="D119" s="3">
        <v>2142</v>
      </c>
    </row>
    <row r="120" ht="12.75">
      <c r="D120" s="3">
        <v>2147</v>
      </c>
    </row>
    <row r="121" ht="12.75">
      <c r="D121" s="3">
        <v>2143</v>
      </c>
    </row>
    <row r="122" ht="12.75">
      <c r="D122" s="3">
        <v>2126</v>
      </c>
    </row>
    <row r="123" ht="12.75">
      <c r="D123" s="3">
        <v>2092</v>
      </c>
    </row>
    <row r="124" ht="12.75">
      <c r="D124" s="3">
        <v>2040</v>
      </c>
    </row>
    <row r="125" ht="12.75">
      <c r="D125" s="3">
        <v>1973</v>
      </c>
    </row>
    <row r="126" ht="12.75">
      <c r="D126" s="3">
        <v>1894</v>
      </c>
    </row>
    <row r="127" ht="12.75">
      <c r="D127" s="3">
        <v>1810</v>
      </c>
    </row>
    <row r="128" ht="12.75">
      <c r="D128" s="3">
        <v>1731</v>
      </c>
    </row>
    <row r="129" ht="12.75">
      <c r="D129" s="3">
        <v>1668</v>
      </c>
    </row>
    <row r="130" ht="12.75">
      <c r="D130" s="3">
        <v>1633</v>
      </c>
    </row>
    <row r="131" ht="12.75">
      <c r="D131" s="3">
        <v>1634</v>
      </c>
    </row>
    <row r="132" ht="12.75">
      <c r="D132" s="3">
        <v>1678</v>
      </c>
    </row>
    <row r="133" ht="12.75">
      <c r="D133" s="3">
        <v>1764</v>
      </c>
    </row>
    <row r="134" ht="12.75">
      <c r="D134" s="3">
        <v>1889</v>
      </c>
    </row>
    <row r="135" ht="12.75">
      <c r="D135" s="3">
        <v>2045</v>
      </c>
    </row>
    <row r="136" ht="12.75">
      <c r="D136" s="3">
        <v>2220</v>
      </c>
    </row>
    <row r="137" ht="12.75">
      <c r="D137" s="3">
        <v>2400</v>
      </c>
    </row>
    <row r="138" ht="12.75">
      <c r="D138" s="3">
        <v>2567</v>
      </c>
    </row>
    <row r="139" ht="12.75">
      <c r="D139" s="3">
        <v>2703</v>
      </c>
    </row>
    <row r="140" ht="12.75">
      <c r="D140" s="3">
        <v>2791</v>
      </c>
    </row>
    <row r="141" ht="12.75">
      <c r="D141" s="3">
        <v>2816</v>
      </c>
    </row>
    <row r="142" ht="12.75">
      <c r="D142" s="3">
        <v>2771</v>
      </c>
    </row>
    <row r="143" ht="12.75">
      <c r="D143" s="3">
        <v>2657</v>
      </c>
    </row>
    <row r="144" ht="12.75">
      <c r="D144" s="3">
        <v>2485</v>
      </c>
    </row>
    <row r="145" ht="12.75">
      <c r="D145" s="3">
        <v>2268</v>
      </c>
    </row>
    <row r="146" ht="12.75">
      <c r="D146" s="3">
        <v>2029</v>
      </c>
    </row>
    <row r="147" ht="12.75">
      <c r="D147" s="3">
        <v>1790</v>
      </c>
    </row>
    <row r="148" ht="12.75">
      <c r="D148" s="3">
        <v>1572</v>
      </c>
    </row>
    <row r="149" ht="12.75">
      <c r="D149" s="3">
        <v>1394</v>
      </c>
    </row>
    <row r="150" ht="12.75">
      <c r="D150" s="3">
        <v>1272</v>
      </c>
    </row>
    <row r="151" ht="12.75">
      <c r="D151" s="3">
        <v>1212</v>
      </c>
    </row>
    <row r="152" ht="12.75">
      <c r="D152" s="3">
        <v>1219</v>
      </c>
    </row>
    <row r="153" ht="12.75">
      <c r="D153" s="3">
        <v>1287</v>
      </c>
    </row>
    <row r="154" ht="12.75">
      <c r="D154" s="3">
        <v>1408</v>
      </c>
    </row>
    <row r="155" ht="12.75">
      <c r="D155" s="3">
        <v>1566</v>
      </c>
    </row>
    <row r="156" ht="12.75">
      <c r="D156" s="3">
        <v>1748</v>
      </c>
    </row>
    <row r="157" ht="12.75">
      <c r="D157" s="3">
        <v>1938</v>
      </c>
    </row>
    <row r="158" ht="12.75">
      <c r="D158" s="3">
        <v>2123</v>
      </c>
    </row>
    <row r="159" ht="12.75">
      <c r="D159" s="3">
        <v>2294</v>
      </c>
    </row>
    <row r="160" ht="12.75">
      <c r="D160" s="3">
        <v>2445</v>
      </c>
    </row>
    <row r="161" ht="12.75">
      <c r="D161" s="3">
        <v>2572</v>
      </c>
    </row>
    <row r="162" ht="12.75">
      <c r="D162" s="3">
        <v>2671</v>
      </c>
    </row>
    <row r="163" ht="12.75">
      <c r="D163" s="3">
        <v>2740</v>
      </c>
    </row>
    <row r="164" ht="12.75">
      <c r="D164" s="3">
        <v>2779</v>
      </c>
    </row>
    <row r="165" ht="12.75">
      <c r="D165" s="3">
        <v>2784</v>
      </c>
    </row>
    <row r="166" ht="12.75">
      <c r="D166" s="3">
        <v>2754</v>
      </c>
    </row>
    <row r="167" ht="12.75">
      <c r="D167" s="3">
        <v>2687</v>
      </c>
    </row>
    <row r="168" ht="12.75">
      <c r="D168" s="3">
        <v>2581</v>
      </c>
    </row>
    <row r="169" ht="12.75">
      <c r="D169" s="3">
        <v>2438</v>
      </c>
    </row>
    <row r="170" ht="12.75">
      <c r="D170" s="3">
        <v>2260</v>
      </c>
    </row>
    <row r="171" ht="12.75">
      <c r="D171" s="3">
        <v>2055</v>
      </c>
    </row>
    <row r="172" ht="12.75">
      <c r="D172" s="3">
        <v>1836</v>
      </c>
    </row>
    <row r="173" ht="12.75">
      <c r="D173" s="3">
        <v>1620</v>
      </c>
    </row>
    <row r="174" ht="12.75">
      <c r="D174" s="3">
        <v>1426</v>
      </c>
    </row>
    <row r="175" ht="12.75">
      <c r="D175" s="3">
        <v>1271</v>
      </c>
    </row>
    <row r="176" ht="12.75">
      <c r="D176" s="3">
        <v>1171</v>
      </c>
    </row>
    <row r="177" ht="12.75">
      <c r="D177" s="3">
        <v>1135</v>
      </c>
    </row>
    <row r="178" ht="12.75">
      <c r="D178" s="3">
        <v>1167</v>
      </c>
    </row>
    <row r="179" ht="12.75">
      <c r="D179" s="3">
        <v>1261</v>
      </c>
    </row>
    <row r="180" ht="12.75">
      <c r="D180" s="3">
        <v>1407</v>
      </c>
    </row>
    <row r="181" ht="12.75">
      <c r="D181" s="3">
        <v>1590</v>
      </c>
    </row>
    <row r="182" ht="12.75">
      <c r="D182" s="3">
        <v>1794</v>
      </c>
    </row>
    <row r="183" ht="12.75">
      <c r="D183" s="3">
        <v>2005</v>
      </c>
    </row>
    <row r="184" ht="12.75">
      <c r="D184" s="3">
        <v>2208</v>
      </c>
    </row>
    <row r="185" ht="12.75">
      <c r="D185" s="3">
        <v>2396</v>
      </c>
    </row>
    <row r="186" ht="12.75">
      <c r="D186" s="3">
        <v>2563</v>
      </c>
    </row>
    <row r="187" ht="12.75">
      <c r="D187" s="3">
        <v>2706</v>
      </c>
    </row>
    <row r="188" ht="12.75">
      <c r="D188" s="3">
        <v>2822</v>
      </c>
    </row>
    <row r="189" ht="12.75">
      <c r="D189" s="3">
        <v>2905</v>
      </c>
    </row>
    <row r="190" ht="12.75">
      <c r="D190" s="3">
        <v>2947</v>
      </c>
    </row>
    <row r="191" ht="12.75">
      <c r="D191" s="3">
        <v>2939</v>
      </c>
    </row>
    <row r="192" ht="12.75">
      <c r="D192" s="3">
        <v>2874</v>
      </c>
    </row>
    <row r="193" ht="12.75">
      <c r="D193" s="3">
        <v>2749</v>
      </c>
    </row>
    <row r="194" ht="12.75">
      <c r="D194" s="3">
        <v>2568</v>
      </c>
    </row>
    <row r="195" ht="12.75">
      <c r="D195" s="3">
        <v>2341</v>
      </c>
    </row>
    <row r="196" ht="12.75">
      <c r="D196" s="3">
        <v>2083</v>
      </c>
    </row>
    <row r="197" ht="12.75">
      <c r="D197" s="3">
        <v>1816</v>
      </c>
    </row>
    <row r="198" ht="12.75">
      <c r="D198" s="3">
        <v>1560</v>
      </c>
    </row>
    <row r="199" ht="12.75">
      <c r="D199" s="3">
        <v>1338</v>
      </c>
    </row>
    <row r="200" ht="12.75">
      <c r="D200" s="3">
        <v>1168</v>
      </c>
    </row>
    <row r="201" ht="12.75">
      <c r="D201" s="3">
        <v>1064</v>
      </c>
    </row>
    <row r="202" ht="12.75">
      <c r="D202" s="3">
        <v>1034</v>
      </c>
    </row>
    <row r="203" ht="12.75">
      <c r="D203" s="3">
        <v>1079</v>
      </c>
    </row>
    <row r="204" ht="12.75">
      <c r="D204" s="3">
        <v>1193</v>
      </c>
    </row>
    <row r="205" ht="12.75">
      <c r="D205" s="3">
        <v>1362</v>
      </c>
    </row>
    <row r="206" ht="12.75">
      <c r="D206" s="3">
        <v>1569</v>
      </c>
    </row>
    <row r="207" ht="12.75">
      <c r="D207" s="3">
        <v>1796</v>
      </c>
    </row>
    <row r="208" ht="12.75">
      <c r="D208" s="3">
        <v>2027</v>
      </c>
    </row>
    <row r="209" ht="12.75">
      <c r="D209" s="3">
        <v>2246</v>
      </c>
    </row>
    <row r="210" ht="12.75">
      <c r="D210" s="3">
        <v>2441</v>
      </c>
    </row>
    <row r="211" ht="12.75">
      <c r="D211" s="3">
        <v>2607</v>
      </c>
    </row>
    <row r="212" ht="12.75">
      <c r="D212" s="3">
        <v>2737</v>
      </c>
    </row>
    <row r="213" ht="12.75">
      <c r="D213" s="3">
        <v>2829</v>
      </c>
    </row>
    <row r="214" ht="12.75">
      <c r="D214" s="3">
        <v>2879</v>
      </c>
    </row>
    <row r="215" ht="12.75">
      <c r="D215" s="3">
        <v>2888</v>
      </c>
    </row>
    <row r="216" ht="12.75">
      <c r="D216" s="3">
        <v>2855</v>
      </c>
    </row>
    <row r="217" ht="12.75">
      <c r="D217" s="3">
        <v>2780</v>
      </c>
    </row>
    <row r="218" ht="12.75">
      <c r="D218" s="3">
        <v>2668</v>
      </c>
    </row>
    <row r="219" ht="12.75">
      <c r="D219" s="3">
        <v>2519</v>
      </c>
    </row>
    <row r="220" ht="12.75">
      <c r="D220" s="3">
        <v>2338</v>
      </c>
    </row>
    <row r="221" ht="12.75">
      <c r="D221" s="3">
        <v>2133</v>
      </c>
    </row>
    <row r="222" ht="12.75">
      <c r="D222" s="3">
        <v>1912</v>
      </c>
    </row>
    <row r="223" ht="12.75">
      <c r="D223" s="3">
        <v>1692</v>
      </c>
    </row>
    <row r="224" ht="12.75">
      <c r="D224" s="3">
        <v>1488</v>
      </c>
    </row>
    <row r="225" ht="12.75">
      <c r="D225" s="3">
        <v>1316</v>
      </c>
    </row>
    <row r="226" ht="12.75">
      <c r="D226" s="3">
        <v>1193</v>
      </c>
    </row>
    <row r="227" ht="12.75">
      <c r="D227" s="3">
        <v>1129</v>
      </c>
    </row>
    <row r="228" ht="12.75">
      <c r="D228" s="3">
        <v>1127</v>
      </c>
    </row>
    <row r="229" ht="12.75">
      <c r="D229" s="3">
        <v>1187</v>
      </c>
    </row>
    <row r="230" ht="12.75">
      <c r="D230" s="3">
        <v>1302</v>
      </c>
    </row>
    <row r="231" ht="12.75">
      <c r="D231" s="3">
        <v>1461</v>
      </c>
    </row>
    <row r="232" ht="12.75">
      <c r="D232" s="3">
        <v>1649</v>
      </c>
    </row>
    <row r="233" ht="12.75">
      <c r="D233" s="3">
        <v>1851</v>
      </c>
    </row>
    <row r="234" ht="12.75">
      <c r="D234" s="3">
        <v>2053</v>
      </c>
    </row>
    <row r="235" ht="12.75">
      <c r="D235" s="3">
        <v>2243</v>
      </c>
    </row>
    <row r="236" ht="12.75">
      <c r="D236" s="3">
        <v>2413</v>
      </c>
    </row>
    <row r="237" ht="12.75">
      <c r="D237" s="3">
        <v>2558</v>
      </c>
    </row>
    <row r="238" ht="12.75">
      <c r="D238" s="3">
        <v>2676</v>
      </c>
    </row>
    <row r="239" ht="12.75">
      <c r="D239" s="3">
        <v>2765</v>
      </c>
    </row>
    <row r="240" ht="12.75">
      <c r="D240" s="3">
        <v>2823</v>
      </c>
    </row>
    <row r="241" ht="12.75">
      <c r="D241" s="3">
        <v>2844</v>
      </c>
    </row>
    <row r="242" ht="12.75">
      <c r="D242" s="3">
        <v>2825</v>
      </c>
    </row>
    <row r="243" ht="12.75">
      <c r="D243" s="3">
        <v>2762</v>
      </c>
    </row>
    <row r="244" ht="12.75">
      <c r="D244" s="3">
        <v>2654</v>
      </c>
    </row>
    <row r="245" ht="12.75">
      <c r="D245" s="3">
        <v>2504</v>
      </c>
    </row>
    <row r="246" ht="12.75">
      <c r="D246" s="3">
        <v>2318</v>
      </c>
    </row>
    <row r="247" ht="12.75">
      <c r="D247" s="3">
        <v>2109</v>
      </c>
    </row>
    <row r="248" ht="12.75">
      <c r="D248" s="3">
        <v>1888</v>
      </c>
    </row>
    <row r="249" ht="12.75">
      <c r="D249" s="3">
        <v>1669</v>
      </c>
    </row>
    <row r="250" ht="12.75">
      <c r="D250" s="3">
        <v>1469</v>
      </c>
    </row>
    <row r="251" ht="12.75">
      <c r="D251" s="3">
        <v>1301</v>
      </c>
    </row>
    <row r="252" ht="12.75">
      <c r="D252" s="3">
        <v>1181</v>
      </c>
    </row>
    <row r="253" ht="12.75">
      <c r="D253" s="3">
        <v>1122</v>
      </c>
    </row>
    <row r="254" ht="12.75">
      <c r="D254" s="3">
        <v>1129</v>
      </c>
    </row>
    <row r="255" ht="12.75">
      <c r="D255" s="3">
        <v>1204</v>
      </c>
    </row>
    <row r="256" ht="12.75">
      <c r="D256" s="3">
        <v>1342</v>
      </c>
    </row>
    <row r="257" ht="12.75">
      <c r="D257" s="3">
        <v>1529</v>
      </c>
    </row>
    <row r="258" ht="12.75">
      <c r="D258" s="3">
        <v>1749</v>
      </c>
    </row>
    <row r="259" ht="12.75">
      <c r="D259" s="3">
        <v>1983</v>
      </c>
    </row>
    <row r="260" ht="12.75">
      <c r="D260" s="3">
        <v>2214</v>
      </c>
    </row>
    <row r="261" ht="12.75">
      <c r="D261" s="3">
        <v>2425</v>
      </c>
    </row>
    <row r="262" ht="12.75">
      <c r="D262" s="3">
        <v>2601</v>
      </c>
    </row>
    <row r="263" ht="12.75">
      <c r="D263" s="3">
        <v>2731</v>
      </c>
    </row>
    <row r="264" ht="12.75">
      <c r="D264" s="3">
        <v>2806</v>
      </c>
    </row>
    <row r="265" ht="12.75">
      <c r="D265" s="3">
        <v>2823</v>
      </c>
    </row>
    <row r="266" ht="12.75">
      <c r="D266" s="3">
        <v>2783</v>
      </c>
    </row>
    <row r="267" ht="12.75">
      <c r="D267" s="3">
        <v>2696</v>
      </c>
    </row>
    <row r="268" ht="12.75">
      <c r="D268" s="3">
        <v>2575</v>
      </c>
    </row>
    <row r="269" ht="12.75">
      <c r="D269" s="3">
        <v>2435</v>
      </c>
    </row>
    <row r="270" ht="12.75">
      <c r="D270" s="3">
        <v>2288</v>
      </c>
    </row>
    <row r="271" ht="12.75">
      <c r="D271" s="3">
        <v>2148</v>
      </c>
    </row>
    <row r="272" ht="12.75">
      <c r="D272" s="3">
        <v>2020</v>
      </c>
    </row>
    <row r="273" ht="12.75">
      <c r="D273" s="3">
        <v>1909</v>
      </c>
    </row>
    <row r="274" ht="12.75">
      <c r="D274" s="3">
        <v>1817</v>
      </c>
    </row>
    <row r="275" ht="12.75">
      <c r="D275" s="3">
        <v>1741</v>
      </c>
    </row>
    <row r="276" ht="12.75">
      <c r="D276" s="3">
        <v>1680</v>
      </c>
    </row>
    <row r="277" ht="12.75">
      <c r="D277" s="3">
        <v>1629</v>
      </c>
    </row>
    <row r="278" ht="12.75">
      <c r="D278" s="3">
        <v>1582</v>
      </c>
    </row>
    <row r="279" ht="12.75">
      <c r="D279" s="3">
        <v>1539</v>
      </c>
    </row>
    <row r="280" ht="12.75">
      <c r="D280" s="3">
        <v>1501</v>
      </c>
    </row>
    <row r="281" ht="12.75">
      <c r="D281" s="3">
        <v>1472</v>
      </c>
    </row>
    <row r="282" ht="12.75">
      <c r="D282" s="3">
        <v>1464</v>
      </c>
    </row>
    <row r="283" ht="12.75">
      <c r="D283" s="3">
        <v>1488</v>
      </c>
    </row>
    <row r="284" ht="12.75">
      <c r="D284" s="3">
        <v>1556</v>
      </c>
    </row>
    <row r="285" ht="12.75">
      <c r="D285" s="3">
        <v>1671</v>
      </c>
    </row>
    <row r="286" ht="12.75">
      <c r="D286" s="3">
        <v>1836</v>
      </c>
    </row>
    <row r="287" ht="12.75">
      <c r="D287" s="3">
        <v>2043</v>
      </c>
    </row>
    <row r="288" ht="12.75">
      <c r="D288" s="3">
        <v>2278</v>
      </c>
    </row>
    <row r="289" ht="12.75">
      <c r="D289" s="3">
        <v>2523</v>
      </c>
    </row>
    <row r="290" ht="12.75">
      <c r="D290" s="3">
        <v>2757</v>
      </c>
    </row>
    <row r="291" ht="12.75">
      <c r="D291" s="3">
        <v>2951</v>
      </c>
    </row>
    <row r="292" ht="12.75">
      <c r="D292" s="3">
        <v>3083</v>
      </c>
    </row>
    <row r="293" ht="12.75">
      <c r="D293" s="3">
        <v>3134</v>
      </c>
    </row>
    <row r="294" ht="12.75">
      <c r="D294" s="3">
        <v>3090</v>
      </c>
    </row>
    <row r="295" ht="12.75">
      <c r="D295" s="3">
        <v>2952</v>
      </c>
    </row>
    <row r="296" ht="12.75">
      <c r="D296" s="3">
        <v>2732</v>
      </c>
    </row>
    <row r="297" ht="12.75">
      <c r="D297" s="3">
        <v>2450</v>
      </c>
    </row>
    <row r="298" ht="12.75">
      <c r="D298" s="3">
        <v>2134</v>
      </c>
    </row>
    <row r="299" ht="12.75">
      <c r="D299" s="3">
        <v>1813</v>
      </c>
    </row>
    <row r="300" ht="12.75">
      <c r="D300" s="3">
        <v>1516</v>
      </c>
    </row>
    <row r="301" ht="12.75">
      <c r="D301" s="3">
        <v>1266</v>
      </c>
    </row>
    <row r="302" ht="12.75">
      <c r="D302" s="3">
        <v>1085</v>
      </c>
    </row>
    <row r="303" ht="12.75">
      <c r="D303" s="3">
        <v>985</v>
      </c>
    </row>
    <row r="304" ht="12.75">
      <c r="D304" s="3">
        <v>971</v>
      </c>
    </row>
    <row r="305" ht="12.75">
      <c r="D305" s="3">
        <v>1041</v>
      </c>
    </row>
    <row r="306" ht="12.75">
      <c r="D306" s="3">
        <v>1184</v>
      </c>
    </row>
    <row r="307" ht="12.75">
      <c r="D307" s="3">
        <v>1382</v>
      </c>
    </row>
    <row r="308" ht="12.75">
      <c r="D308" s="3">
        <v>1615</v>
      </c>
    </row>
    <row r="309" ht="12.75">
      <c r="D309" s="3">
        <v>1864</v>
      </c>
    </row>
    <row r="310" ht="12.75">
      <c r="D310" s="3">
        <v>2110</v>
      </c>
    </row>
    <row r="311" ht="12.75">
      <c r="D311" s="3">
        <v>2339</v>
      </c>
    </row>
    <row r="312" ht="12.75">
      <c r="D312" s="3">
        <v>2538</v>
      </c>
    </row>
    <row r="313" ht="12.75">
      <c r="D313" s="3">
        <v>2698</v>
      </c>
    </row>
    <row r="314" ht="12.75">
      <c r="D314" s="3">
        <v>2811</v>
      </c>
    </row>
    <row r="315" ht="12.75">
      <c r="D315" s="3">
        <v>2871</v>
      </c>
    </row>
    <row r="316" ht="12.75">
      <c r="D316" s="3">
        <v>2879</v>
      </c>
    </row>
    <row r="317" ht="12.75">
      <c r="D317" s="3">
        <v>2838</v>
      </c>
    </row>
    <row r="318" ht="12.75">
      <c r="D318" s="3">
        <v>2755</v>
      </c>
    </row>
    <row r="319" ht="12.75">
      <c r="D319" s="3">
        <v>2638</v>
      </c>
    </row>
    <row r="320" ht="12.75">
      <c r="D320" s="3">
        <v>2500</v>
      </c>
    </row>
    <row r="321" ht="12.75">
      <c r="D321" s="3">
        <v>2349</v>
      </c>
    </row>
    <row r="322" ht="12.75">
      <c r="D322" s="3">
        <v>2196</v>
      </c>
    </row>
    <row r="323" ht="12.75">
      <c r="D323" s="3">
        <v>2051</v>
      </c>
    </row>
    <row r="324" ht="12.75">
      <c r="D324" s="3">
        <v>1921</v>
      </c>
    </row>
    <row r="325" ht="12.75">
      <c r="D325" s="3">
        <v>1811</v>
      </c>
    </row>
    <row r="326" ht="12.75">
      <c r="D326" s="3">
        <v>1720</v>
      </c>
    </row>
    <row r="327" ht="12.75">
      <c r="D327" s="3">
        <v>1644</v>
      </c>
    </row>
  </sheetData>
  <sheetProtection password="CC79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1"/>
  <dimension ref="A3:S327"/>
  <sheetViews>
    <sheetView tabSelected="1" zoomScaleSheetLayoutView="100" workbookViewId="0" topLeftCell="C1">
      <selection activeCell="K14" sqref="K14"/>
    </sheetView>
  </sheetViews>
  <sheetFormatPr defaultColWidth="9.140625" defaultRowHeight="12.75"/>
  <cols>
    <col min="1" max="1" width="0.71875" style="2" customWidth="1"/>
    <col min="2" max="2" width="0.42578125" style="2" customWidth="1"/>
    <col min="3" max="3" width="0.9921875" style="2" customWidth="1"/>
    <col min="4" max="4" width="1.421875" style="2" customWidth="1"/>
    <col min="5" max="5" width="1.28515625" style="2" customWidth="1"/>
    <col min="6" max="6" width="7.28125" style="2" customWidth="1"/>
    <col min="7" max="7" width="6.8515625" style="2" customWidth="1"/>
    <col min="8" max="8" width="15.421875" style="2" customWidth="1"/>
    <col min="9" max="9" width="7.00390625" style="2" customWidth="1"/>
    <col min="10" max="10" width="12.28125" style="2" customWidth="1"/>
    <col min="11" max="11" width="12.421875" style="2" customWidth="1"/>
    <col min="12" max="12" width="13.421875" style="2" customWidth="1"/>
    <col min="13" max="13" width="11.140625" style="2" customWidth="1"/>
    <col min="14" max="14" width="9.140625" style="2" customWidth="1"/>
    <col min="15" max="15" width="3.00390625" style="2" customWidth="1"/>
    <col min="16" max="17" width="9.140625" style="2" customWidth="1"/>
    <col min="18" max="18" width="7.28125" style="2" customWidth="1"/>
    <col min="19" max="19" width="9.140625" style="2" customWidth="1"/>
    <col min="20" max="20" width="4.00390625" style="2" customWidth="1"/>
    <col min="21" max="16384" width="9.140625" style="2" customWidth="1"/>
  </cols>
  <sheetData>
    <row r="3" spans="1:12" ht="12.75">
      <c r="A3" s="6"/>
      <c r="B3" s="6"/>
      <c r="C3" s="6"/>
      <c r="D3" s="1"/>
      <c r="E3" s="1"/>
      <c r="G3" s="2" t="s">
        <v>6</v>
      </c>
      <c r="I3" s="2">
        <v>1</v>
      </c>
      <c r="J3" s="7" t="s">
        <v>2</v>
      </c>
      <c r="K3" s="2">
        <v>0</v>
      </c>
      <c r="L3" s="2">
        <f>I4</f>
        <v>2047.5</v>
      </c>
    </row>
    <row r="4" spans="4:12" ht="12.75">
      <c r="D4" s="2">
        <f>DATI!D4</f>
        <v>0</v>
      </c>
      <c r="G4" s="2" t="s">
        <v>1</v>
      </c>
      <c r="I4" s="2">
        <v>2047.5</v>
      </c>
      <c r="K4" s="2">
        <f>MAX(C:C)</f>
        <v>319</v>
      </c>
      <c r="L4" s="2">
        <f>I4</f>
        <v>2047.5</v>
      </c>
    </row>
    <row r="5" ht="12.75">
      <c r="D5" s="2">
        <f>DATI!D5</f>
        <v>1</v>
      </c>
    </row>
    <row r="6" spans="3:12" ht="12.75">
      <c r="C6" s="2">
        <f>VLOOKUP(1,B8:C327,2)</f>
        <v>116</v>
      </c>
      <c r="D6" s="2">
        <f>DATI!D6</f>
        <v>115</v>
      </c>
      <c r="K6" s="2">
        <f>I8</f>
        <v>117</v>
      </c>
      <c r="L6" s="2">
        <f>MIN(E8:E327)</f>
        <v>-1076.5</v>
      </c>
    </row>
    <row r="7" spans="4:12" ht="12.75">
      <c r="D7" s="2">
        <f>DATI!D7</f>
        <v>30</v>
      </c>
      <c r="E7" s="8"/>
      <c r="F7" s="9"/>
      <c r="K7" s="2">
        <f>K6</f>
        <v>117</v>
      </c>
      <c r="L7" s="2">
        <f>MAX(E8:E327)</f>
        <v>1086.5</v>
      </c>
    </row>
    <row r="8" spans="3:10" ht="12.75">
      <c r="C8" s="2">
        <v>0</v>
      </c>
      <c r="D8" s="2">
        <f>DATI!D8</f>
        <v>2051</v>
      </c>
      <c r="E8" s="2">
        <f>D8+(D8-$I$4)*($I$13-10)/10-$I$4</f>
        <v>3.5</v>
      </c>
      <c r="F8" s="2">
        <v>0</v>
      </c>
      <c r="G8" s="2" t="s">
        <v>5</v>
      </c>
      <c r="I8" s="2">
        <f>IF(I15=1,C6,IF(I15=0,D6,I15))</f>
        <v>117</v>
      </c>
      <c r="J8" s="7" t="s">
        <v>2</v>
      </c>
    </row>
    <row r="9" spans="1:10" ht="12.75">
      <c r="A9" s="2">
        <f aca="true" t="shared" si="0" ref="A9:A72">(E9-E8)/$I$3</f>
        <v>2</v>
      </c>
      <c r="B9" s="2">
        <f>IF(AND(ABS(A9)&gt;$I$12,SIGN(E8)&lt;&gt;SIGN(E9)),MAX($B8:B$50)+1,"")</f>
      </c>
      <c r="C9" s="2">
        <f aca="true" t="shared" si="1" ref="C9:C72">C8+$I$3</f>
        <v>1</v>
      </c>
      <c r="D9" s="2">
        <f>DATI!D9</f>
        <v>2053</v>
      </c>
      <c r="E9" s="2">
        <f>D9+(D9-$I$4)*($I$13-10)/10-$I$4</f>
        <v>5.5</v>
      </c>
      <c r="G9" s="2" t="s">
        <v>4</v>
      </c>
      <c r="I9" s="2">
        <f>D7</f>
        <v>30</v>
      </c>
      <c r="J9" s="2" t="s">
        <v>3</v>
      </c>
    </row>
    <row r="10" spans="1:10" ht="12.75">
      <c r="A10" s="2">
        <f t="shared" si="0"/>
        <v>2</v>
      </c>
      <c r="B10" s="2">
        <f>IF(AND(ABS(A10)&gt;$I$12,SIGN(E9)&lt;&gt;SIGN(E10)),MAX($B9:B$50)+1,"")</f>
      </c>
      <c r="C10" s="2">
        <f t="shared" si="1"/>
        <v>2</v>
      </c>
      <c r="D10" s="2">
        <f>DATI!D10</f>
        <v>2055</v>
      </c>
      <c r="E10" s="2">
        <f>D10+(D10-$I$4)*($I$13-10)/10-$I$4</f>
        <v>7.5</v>
      </c>
      <c r="G10" s="2" t="s">
        <v>7</v>
      </c>
      <c r="I10" s="2">
        <f>INT(I9/I8*10000)</f>
        <v>2564</v>
      </c>
      <c r="J10" s="2" t="s">
        <v>8</v>
      </c>
    </row>
    <row r="11" spans="1:5" ht="12.75">
      <c r="A11" s="2">
        <f t="shared" si="0"/>
        <v>1</v>
      </c>
      <c r="B11" s="2">
        <f>IF(AND(ABS(A11)&gt;$I$12,SIGN(E10)&lt;&gt;SIGN(E11)),MAX($B10:B$50)+1,"")</f>
      </c>
      <c r="C11" s="2">
        <f t="shared" si="1"/>
        <v>3</v>
      </c>
      <c r="D11" s="2">
        <f>DATI!D11</f>
        <v>2056</v>
      </c>
      <c r="E11" s="2">
        <f>D11+(D11-$I$4)*($I$13-10)/10-$I$4</f>
        <v>8.5</v>
      </c>
    </row>
    <row r="12" spans="1:9" ht="12.75">
      <c r="A12" s="2">
        <f t="shared" si="0"/>
        <v>-2</v>
      </c>
      <c r="B12" s="2">
        <f>IF(AND(ABS(A12)&gt;$I$12,SIGN(E11)&lt;&gt;SIGN(E12)),MAX($B11:B$50)+1,"")</f>
      </c>
      <c r="C12" s="2">
        <f t="shared" si="1"/>
        <v>4</v>
      </c>
      <c r="D12" s="2">
        <f>DATI!D12</f>
        <v>2054</v>
      </c>
      <c r="E12" s="2">
        <f>D12+(D12-$I$4)*($I$13-10)/10-$I$4</f>
        <v>6.5</v>
      </c>
      <c r="G12" s="2" t="s">
        <v>0</v>
      </c>
      <c r="I12" s="13">
        <v>20</v>
      </c>
    </row>
    <row r="13" spans="1:9" ht="12.75">
      <c r="A13" s="2">
        <f t="shared" si="0"/>
        <v>-1</v>
      </c>
      <c r="B13" s="2">
        <f>IF(AND(ABS(A13)&gt;$I$12,SIGN(E12)&lt;&gt;SIGN(E13)),MAX($B12:B$50)+1,"")</f>
      </c>
      <c r="C13" s="2">
        <f t="shared" si="1"/>
        <v>5</v>
      </c>
      <c r="D13" s="2">
        <f>DATI!D13</f>
        <v>2053</v>
      </c>
      <c r="E13" s="2">
        <f>D13+(D13-$I$4)*($I$13-10)/10-$I$4</f>
        <v>5.5</v>
      </c>
      <c r="G13" s="2" t="s">
        <v>17</v>
      </c>
      <c r="I13" s="13">
        <v>10</v>
      </c>
    </row>
    <row r="14" spans="1:13" ht="12.75">
      <c r="A14" s="2">
        <f t="shared" si="0"/>
        <v>-2</v>
      </c>
      <c r="B14" s="2">
        <f>IF(AND(ABS(A14)&gt;$I$12,SIGN(E13)&lt;&gt;SIGN(E14)),MAX($B13:B$50)+1,"")</f>
      </c>
      <c r="C14" s="2">
        <f t="shared" si="1"/>
        <v>6</v>
      </c>
      <c r="D14" s="2">
        <f>DATI!D14</f>
        <v>2051</v>
      </c>
      <c r="E14" s="2">
        <f>D14+(D14-$I$4)*($I$13-10)/10-$I$4</f>
        <v>3.5</v>
      </c>
      <c r="L14" s="2">
        <v>0</v>
      </c>
      <c r="M14" s="2" t="s">
        <v>13</v>
      </c>
    </row>
    <row r="15" spans="1:13" ht="12.75">
      <c r="A15" s="2">
        <f t="shared" si="0"/>
        <v>-3</v>
      </c>
      <c r="B15" s="2">
        <f>IF(AND(ABS(A15)&gt;$I$12,SIGN(E14)&lt;&gt;SIGN(E15)),MAX($B14:B$50)+1,"")</f>
      </c>
      <c r="C15" s="2">
        <f t="shared" si="1"/>
        <v>7</v>
      </c>
      <c r="D15" s="2">
        <f>DATI!D15</f>
        <v>2048</v>
      </c>
      <c r="E15" s="2">
        <f>D15+(D15-$I$4)*($I$13-10)/10-$I$4</f>
        <v>0.5</v>
      </c>
      <c r="G15" s="2" t="s">
        <v>15</v>
      </c>
      <c r="I15" s="13">
        <v>117</v>
      </c>
      <c r="L15" s="2">
        <v>1</v>
      </c>
      <c r="M15" s="2" t="s">
        <v>14</v>
      </c>
    </row>
    <row r="16" spans="1:13" ht="12.75">
      <c r="A16" s="2">
        <f t="shared" si="0"/>
        <v>-3</v>
      </c>
      <c r="B16" s="2">
        <f>IF(AND(ABS(A16)&gt;$I$12,SIGN(E15)&lt;&gt;SIGN(E16)),MAX($B15:B$50)+1,"")</f>
      </c>
      <c r="C16" s="2">
        <f t="shared" si="1"/>
        <v>8</v>
      </c>
      <c r="D16" s="2">
        <f>DATI!D16</f>
        <v>2045</v>
      </c>
      <c r="E16" s="2">
        <f>D16+(D16-$I$4)*($I$13-10)/10-$I$4</f>
        <v>-2.5</v>
      </c>
      <c r="L16" s="10" t="s">
        <v>18</v>
      </c>
      <c r="M16" s="2" t="s">
        <v>16</v>
      </c>
    </row>
    <row r="17" spans="1:5" ht="12.75">
      <c r="A17" s="2">
        <f t="shared" si="0"/>
        <v>-3</v>
      </c>
      <c r="B17" s="2">
        <f>IF(AND(ABS(A17)&gt;$I$12,SIGN(E16)&lt;&gt;SIGN(E17)),MAX($B16:B$50)+1,"")</f>
      </c>
      <c r="C17" s="2">
        <f t="shared" si="1"/>
        <v>9</v>
      </c>
      <c r="D17" s="2">
        <f>DATI!D17</f>
        <v>2042</v>
      </c>
      <c r="E17" s="2">
        <f>D17+(D17-$I$4)*($I$13-10)/10-$I$4</f>
        <v>-5.5</v>
      </c>
    </row>
    <row r="18" spans="1:19" ht="12.75">
      <c r="A18" s="2">
        <f t="shared" si="0"/>
        <v>-2</v>
      </c>
      <c r="B18" s="2">
        <f>IF(AND(ABS(A18)&gt;$I$12,SIGN(E17)&lt;&gt;SIGN(E18)),MAX($B17:B$50)+1,"")</f>
      </c>
      <c r="C18" s="2">
        <f t="shared" si="1"/>
        <v>10</v>
      </c>
      <c r="D18" s="2">
        <f>DATI!D18</f>
        <v>2040</v>
      </c>
      <c r="E18" s="2">
        <f>D18+(D18-$I$4)*($I$13-10)/10-$I$4</f>
        <v>-7.5</v>
      </c>
      <c r="G18" s="5"/>
      <c r="H18" s="5"/>
      <c r="I18" s="5"/>
      <c r="J18" s="5"/>
      <c r="K18" s="5"/>
      <c r="L18" s="5"/>
      <c r="M18" s="5"/>
      <c r="N18" s="5"/>
      <c r="O18" s="14"/>
      <c r="S18" s="11"/>
    </row>
    <row r="19" spans="1:19" ht="12.75">
      <c r="A19" s="2">
        <f t="shared" si="0"/>
        <v>-2</v>
      </c>
      <c r="B19" s="2">
        <f>IF(AND(ABS(A19)&gt;$I$12,SIGN(E18)&lt;&gt;SIGN(E19)),MAX($B18:B$50)+1,"")</f>
      </c>
      <c r="C19" s="2">
        <f t="shared" si="1"/>
        <v>11</v>
      </c>
      <c r="D19" s="2">
        <f>DATI!D19</f>
        <v>2038</v>
      </c>
      <c r="E19" s="2">
        <f>D19+(D19-$I$4)*($I$13-10)/10-$I$4</f>
        <v>-9.5</v>
      </c>
      <c r="G19" s="5"/>
      <c r="H19" s="15" t="s">
        <v>9</v>
      </c>
      <c r="I19" s="16"/>
      <c r="J19" s="17"/>
      <c r="K19" s="17"/>
      <c r="L19" s="17"/>
      <c r="M19" s="17"/>
      <c r="N19" s="18"/>
      <c r="O19" s="19"/>
      <c r="S19" s="12"/>
    </row>
    <row r="20" spans="1:15" ht="12.75">
      <c r="A20" s="2">
        <f t="shared" si="0"/>
        <v>0</v>
      </c>
      <c r="B20" s="2">
        <f>IF(AND(ABS(A20)&gt;$I$12,SIGN(E19)&lt;&gt;SIGN(E20)),MAX($B19:B$50)+1,"")</f>
      </c>
      <c r="C20" s="2">
        <f t="shared" si="1"/>
        <v>12</v>
      </c>
      <c r="D20" s="2">
        <f>DATI!D20</f>
        <v>2038</v>
      </c>
      <c r="E20" s="2">
        <f>D20+(D20-$I$4)*($I$13-10)/10-$I$4</f>
        <v>-9.5</v>
      </c>
      <c r="G20" s="5"/>
      <c r="H20" s="5"/>
      <c r="I20" s="5"/>
      <c r="J20" s="5"/>
      <c r="K20" s="5"/>
      <c r="L20" s="5"/>
      <c r="M20" s="5"/>
      <c r="N20" s="5"/>
      <c r="O20" s="5"/>
    </row>
    <row r="21" spans="1:15" ht="12.75">
      <c r="A21" s="2">
        <f t="shared" si="0"/>
        <v>-1</v>
      </c>
      <c r="B21" s="2">
        <f>IF(AND(ABS(A21)&gt;$I$12,SIGN(E20)&lt;&gt;SIGN(E21)),MAX($B20:B$50)+1,"")</f>
      </c>
      <c r="C21" s="2">
        <f t="shared" si="1"/>
        <v>13</v>
      </c>
      <c r="D21" s="2">
        <f>DATI!D21</f>
        <v>2037</v>
      </c>
      <c r="E21" s="2">
        <f>D21+(D21-$I$4)*($I$13-10)/10-$I$4</f>
        <v>-10.5</v>
      </c>
      <c r="G21" s="5"/>
      <c r="H21" s="5"/>
      <c r="I21" s="5"/>
      <c r="J21" s="5"/>
      <c r="K21" s="5"/>
      <c r="L21" s="5"/>
      <c r="M21" s="5"/>
      <c r="N21" s="5"/>
      <c r="O21" s="5"/>
    </row>
    <row r="22" spans="1:15" ht="12.75">
      <c r="A22" s="2">
        <f t="shared" si="0"/>
        <v>2</v>
      </c>
      <c r="B22" s="2">
        <f>IF(AND(ABS(A22)&gt;$I$12,SIGN(E21)&lt;&gt;SIGN(E22)),MAX($B21:B$50)+1,"")</f>
      </c>
      <c r="C22" s="2">
        <f t="shared" si="1"/>
        <v>14</v>
      </c>
      <c r="D22" s="2">
        <f>DATI!D22</f>
        <v>2039</v>
      </c>
      <c r="E22" s="2">
        <f>D22+(D22-$I$4)*($I$13-10)/10-$I$4</f>
        <v>-8.5</v>
      </c>
      <c r="G22" s="5"/>
      <c r="H22" s="5"/>
      <c r="I22" s="5"/>
      <c r="J22" s="5"/>
      <c r="K22" s="5"/>
      <c r="L22" s="5"/>
      <c r="M22" s="5"/>
      <c r="N22" s="5"/>
      <c r="O22" s="5"/>
    </row>
    <row r="23" spans="1:15" ht="12.75">
      <c r="A23" s="2">
        <f t="shared" si="0"/>
        <v>2</v>
      </c>
      <c r="B23" s="2">
        <f>IF(AND(ABS(A23)&gt;$I$12,SIGN(E22)&lt;&gt;SIGN(E23)),MAX($B22:B$50)+1,"")</f>
      </c>
      <c r="C23" s="2">
        <f t="shared" si="1"/>
        <v>15</v>
      </c>
      <c r="D23" s="2">
        <f>DATI!D23</f>
        <v>2041</v>
      </c>
      <c r="E23" s="2">
        <f>D23+(D23-$I$4)*($I$13-10)/10-$I$4</f>
        <v>-6.5</v>
      </c>
      <c r="G23" s="5"/>
      <c r="H23" s="5"/>
      <c r="I23" s="5"/>
      <c r="J23" s="5"/>
      <c r="K23" s="5"/>
      <c r="L23" s="5"/>
      <c r="M23" s="5"/>
      <c r="N23" s="5"/>
      <c r="O23" s="5"/>
    </row>
    <row r="24" spans="1:15" ht="12.75">
      <c r="A24" s="2">
        <f t="shared" si="0"/>
        <v>3</v>
      </c>
      <c r="B24" s="2">
        <f>IF(AND(ABS(A24)&gt;$I$12,SIGN(E23)&lt;&gt;SIGN(E24)),MAX($B23:B$50)+1,"")</f>
      </c>
      <c r="C24" s="2">
        <f t="shared" si="1"/>
        <v>16</v>
      </c>
      <c r="D24" s="2">
        <f>DATI!D24</f>
        <v>2044</v>
      </c>
      <c r="E24" s="2">
        <f>D24+(D24-$I$4)*($I$13-10)/10-$I$4</f>
        <v>-3.5</v>
      </c>
      <c r="G24" s="5"/>
      <c r="H24" s="5"/>
      <c r="I24" s="5"/>
      <c r="J24" s="5"/>
      <c r="K24" s="5"/>
      <c r="L24" s="5"/>
      <c r="M24" s="5"/>
      <c r="N24" s="5"/>
      <c r="O24" s="5"/>
    </row>
    <row r="25" spans="1:15" ht="12.75">
      <c r="A25" s="2">
        <f t="shared" si="0"/>
        <v>3</v>
      </c>
      <c r="B25" s="2">
        <f>IF(AND(ABS(A25)&gt;$I$12,SIGN(E24)&lt;&gt;SIGN(E25)),MAX($B24:B$50)+1,"")</f>
      </c>
      <c r="C25" s="2">
        <f t="shared" si="1"/>
        <v>17</v>
      </c>
      <c r="D25" s="2">
        <f>DATI!D25</f>
        <v>2047</v>
      </c>
      <c r="E25" s="2">
        <f>D25+(D25-$I$4)*($I$13-10)/10-$I$4</f>
        <v>-0.5</v>
      </c>
      <c r="G25" s="5"/>
      <c r="H25" s="5"/>
      <c r="I25" s="5"/>
      <c r="J25" s="5"/>
      <c r="K25" s="5"/>
      <c r="L25" s="5"/>
      <c r="M25" s="5"/>
      <c r="N25" s="5"/>
      <c r="O25" s="5"/>
    </row>
    <row r="26" spans="1:15" ht="12.75">
      <c r="A26" s="2">
        <f t="shared" si="0"/>
        <v>4</v>
      </c>
      <c r="B26" s="2">
        <f>IF(AND(ABS(A26)&gt;$I$12,SIGN(E25)&lt;&gt;SIGN(E26)),MAX($B25:B$50)+1,"")</f>
      </c>
      <c r="C26" s="2">
        <f t="shared" si="1"/>
        <v>18</v>
      </c>
      <c r="D26" s="2">
        <f>DATI!D26</f>
        <v>2051</v>
      </c>
      <c r="E26" s="2">
        <f>D26+(D26-$I$4)*($I$13-10)/10-$I$4</f>
        <v>3.5</v>
      </c>
      <c r="G26" s="5"/>
      <c r="H26" s="5"/>
      <c r="I26" s="5"/>
      <c r="J26" s="5"/>
      <c r="K26" s="5"/>
      <c r="L26" s="5"/>
      <c r="M26" s="5"/>
      <c r="N26" s="5"/>
      <c r="O26" s="5"/>
    </row>
    <row r="27" spans="1:15" ht="12.75">
      <c r="A27" s="2">
        <f t="shared" si="0"/>
        <v>2</v>
      </c>
      <c r="B27" s="2">
        <f>IF(AND(ABS(A27)&gt;$I$12,SIGN(E26)&lt;&gt;SIGN(E27)),MAX($B26:B$50)+1,"")</f>
      </c>
      <c r="C27" s="2">
        <f t="shared" si="1"/>
        <v>19</v>
      </c>
      <c r="D27" s="2">
        <f>DATI!D27</f>
        <v>2053</v>
      </c>
      <c r="E27" s="2">
        <f>D27+(D27-$I$4)*($I$13-10)/10-$I$4</f>
        <v>5.5</v>
      </c>
      <c r="G27" s="5"/>
      <c r="H27" s="5"/>
      <c r="I27" s="5"/>
      <c r="J27" s="5"/>
      <c r="K27" s="5"/>
      <c r="L27" s="5"/>
      <c r="M27" s="5"/>
      <c r="N27" s="5"/>
      <c r="O27" s="5"/>
    </row>
    <row r="28" spans="1:15" ht="12.75">
      <c r="A28" s="2">
        <f t="shared" si="0"/>
        <v>2</v>
      </c>
      <c r="B28" s="2">
        <f>IF(AND(ABS(A28)&gt;$I$12,SIGN(E27)&lt;&gt;SIGN(E28)),MAX($B27:B$50)+1,"")</f>
      </c>
      <c r="C28" s="2">
        <f t="shared" si="1"/>
        <v>20</v>
      </c>
      <c r="D28" s="2">
        <f>DATI!D28</f>
        <v>2055</v>
      </c>
      <c r="E28" s="2">
        <f>D28+(D28-$I$4)*($I$13-10)/10-$I$4</f>
        <v>7.5</v>
      </c>
      <c r="G28" s="5"/>
      <c r="H28" s="5"/>
      <c r="I28" s="5"/>
      <c r="J28" s="5"/>
      <c r="K28" s="5"/>
      <c r="L28" s="5"/>
      <c r="M28" s="5"/>
      <c r="N28" s="5"/>
      <c r="O28" s="5"/>
    </row>
    <row r="29" spans="1:15" ht="12.75">
      <c r="A29" s="2">
        <f t="shared" si="0"/>
        <v>1</v>
      </c>
      <c r="B29" s="2">
        <f>IF(AND(ABS(A29)&gt;$I$12,SIGN(E28)&lt;&gt;SIGN(E29)),MAX($B28:B$50)+1,"")</f>
      </c>
      <c r="C29" s="2">
        <f t="shared" si="1"/>
        <v>21</v>
      </c>
      <c r="D29" s="2">
        <f>DATI!D29</f>
        <v>2056</v>
      </c>
      <c r="E29" s="2">
        <f>D29+(D29-$I$4)*($I$13-10)/10-$I$4</f>
        <v>8.5</v>
      </c>
      <c r="G29" s="5"/>
      <c r="H29" s="5"/>
      <c r="I29" s="5"/>
      <c r="J29" s="5"/>
      <c r="K29" s="5"/>
      <c r="L29" s="5"/>
      <c r="M29" s="5"/>
      <c r="N29" s="5"/>
      <c r="O29" s="5"/>
    </row>
    <row r="30" spans="1:15" ht="12.75">
      <c r="A30" s="2">
        <f t="shared" si="0"/>
        <v>1</v>
      </c>
      <c r="B30" s="2">
        <f>IF(AND(ABS(A30)&gt;$I$12,SIGN(E29)&lt;&gt;SIGN(E30)),MAX($B29:B$50)+1,"")</f>
      </c>
      <c r="C30" s="2">
        <f t="shared" si="1"/>
        <v>22</v>
      </c>
      <c r="D30" s="2">
        <f>DATI!D30</f>
        <v>2057</v>
      </c>
      <c r="E30" s="2">
        <f>D30+(D30-$I$4)*($I$13-10)/10-$I$4</f>
        <v>9.5</v>
      </c>
      <c r="G30" s="5"/>
      <c r="H30" s="5"/>
      <c r="I30" s="5"/>
      <c r="J30" s="5"/>
      <c r="K30" s="5"/>
      <c r="L30" s="5"/>
      <c r="M30" s="5"/>
      <c r="N30" s="5"/>
      <c r="O30" s="5"/>
    </row>
    <row r="31" spans="1:15" ht="12.75">
      <c r="A31" s="2">
        <f t="shared" si="0"/>
        <v>-1</v>
      </c>
      <c r="B31" s="2">
        <f>IF(AND(ABS(A31)&gt;$I$12,SIGN(E30)&lt;&gt;SIGN(E31)),MAX($B30:B$50)+1,"")</f>
      </c>
      <c r="C31" s="2">
        <f t="shared" si="1"/>
        <v>23</v>
      </c>
      <c r="D31" s="2">
        <f>DATI!D31</f>
        <v>2056</v>
      </c>
      <c r="E31" s="2">
        <f>D31+(D31-$I$4)*($I$13-10)/10-$I$4</f>
        <v>8.5</v>
      </c>
      <c r="G31" s="5"/>
      <c r="H31" s="5"/>
      <c r="I31" s="5"/>
      <c r="J31" s="5"/>
      <c r="K31" s="5"/>
      <c r="L31" s="5"/>
      <c r="M31" s="5"/>
      <c r="N31" s="5"/>
      <c r="O31" s="5"/>
    </row>
    <row r="32" spans="1:15" ht="12.75">
      <c r="A32" s="2">
        <f t="shared" si="0"/>
        <v>-2</v>
      </c>
      <c r="B32" s="2">
        <f>IF(AND(ABS(A32)&gt;$I$12,SIGN(E31)&lt;&gt;SIGN(E32)),MAX($B31:B$50)+1,"")</f>
      </c>
      <c r="C32" s="2">
        <f t="shared" si="1"/>
        <v>24</v>
      </c>
      <c r="D32" s="2">
        <f>DATI!D32</f>
        <v>2054</v>
      </c>
      <c r="E32" s="2">
        <f>D32+(D32-$I$4)*($I$13-10)/10-$I$4</f>
        <v>6.5</v>
      </c>
      <c r="G32" s="5"/>
      <c r="H32" s="5"/>
      <c r="I32" s="5"/>
      <c r="J32" s="5"/>
      <c r="K32" s="5"/>
      <c r="L32" s="5"/>
      <c r="M32" s="5"/>
      <c r="N32" s="5"/>
      <c r="O32" s="5"/>
    </row>
    <row r="33" spans="1:15" ht="12.75">
      <c r="A33" s="2">
        <f t="shared" si="0"/>
        <v>-1</v>
      </c>
      <c r="B33" s="2">
        <f>IF(AND(ABS(A33)&gt;$I$12,SIGN(E32)&lt;&gt;SIGN(E33)),MAX($B32:B$50)+1,"")</f>
      </c>
      <c r="C33" s="2">
        <f t="shared" si="1"/>
        <v>25</v>
      </c>
      <c r="D33" s="2">
        <f>DATI!D33</f>
        <v>2053</v>
      </c>
      <c r="E33" s="2">
        <f>D33+(D33-$I$4)*($I$13-10)/10-$I$4</f>
        <v>5.5</v>
      </c>
      <c r="G33" s="5"/>
      <c r="H33" s="5"/>
      <c r="I33" s="5"/>
      <c r="J33" s="5"/>
      <c r="K33" s="5"/>
      <c r="L33" s="5"/>
      <c r="M33" s="5"/>
      <c r="N33" s="5"/>
      <c r="O33" s="5"/>
    </row>
    <row r="34" spans="1:15" ht="12.75">
      <c r="A34" s="2">
        <f t="shared" si="0"/>
        <v>-2</v>
      </c>
      <c r="B34" s="2">
        <f>IF(AND(ABS(A34)&gt;$I$12,SIGN(E33)&lt;&gt;SIGN(E34)),MAX($B33:B$50)+1,"")</f>
      </c>
      <c r="C34" s="2">
        <f t="shared" si="1"/>
        <v>26</v>
      </c>
      <c r="D34" s="2">
        <f>DATI!D34</f>
        <v>2051</v>
      </c>
      <c r="E34" s="2">
        <f>D34+(D34-$I$4)*($I$13-10)/10-$I$4</f>
        <v>3.5</v>
      </c>
      <c r="G34" s="5"/>
      <c r="H34" s="5"/>
      <c r="I34" s="5"/>
      <c r="J34" s="5"/>
      <c r="K34" s="5"/>
      <c r="L34" s="5"/>
      <c r="M34" s="5"/>
      <c r="N34" s="5"/>
      <c r="O34" s="5"/>
    </row>
    <row r="35" spans="1:15" ht="12.75">
      <c r="A35" s="2">
        <f t="shared" si="0"/>
        <v>-2</v>
      </c>
      <c r="B35" s="2">
        <f>IF(AND(ABS(A35)&gt;$I$12,SIGN(E34)&lt;&gt;SIGN(E35)),MAX($B34:B$50)+1,"")</f>
      </c>
      <c r="C35" s="2">
        <f t="shared" si="1"/>
        <v>27</v>
      </c>
      <c r="D35" s="2">
        <f>DATI!D35</f>
        <v>2049</v>
      </c>
      <c r="E35" s="2">
        <f>D35+(D35-$I$4)*($I$13-10)/10-$I$4</f>
        <v>1.5</v>
      </c>
      <c r="G35" s="5"/>
      <c r="H35" s="5"/>
      <c r="I35" s="5"/>
      <c r="J35" s="5"/>
      <c r="K35" s="5"/>
      <c r="L35" s="5"/>
      <c r="M35" s="5"/>
      <c r="N35" s="5"/>
      <c r="O35" s="5"/>
    </row>
    <row r="36" spans="1:15" ht="12.75">
      <c r="A36" s="2">
        <f t="shared" si="0"/>
        <v>-2</v>
      </c>
      <c r="B36" s="2">
        <f>IF(AND(ABS(A36)&gt;$I$12,SIGN(E35)&lt;&gt;SIGN(E36)),MAX($B35:B$50)+1,"")</f>
      </c>
      <c r="C36" s="2">
        <f t="shared" si="1"/>
        <v>28</v>
      </c>
      <c r="D36" s="2">
        <f>DATI!D36</f>
        <v>2047</v>
      </c>
      <c r="E36" s="2">
        <f>D36+(D36-$I$4)*($I$13-10)/10-$I$4</f>
        <v>-0.5</v>
      </c>
      <c r="G36" s="5"/>
      <c r="H36" s="5"/>
      <c r="I36" s="5"/>
      <c r="J36" s="5"/>
      <c r="K36" s="5"/>
      <c r="L36" s="5"/>
      <c r="M36" s="5"/>
      <c r="N36" s="5"/>
      <c r="O36" s="5"/>
    </row>
    <row r="37" spans="1:15" ht="12.75">
      <c r="A37" s="2">
        <f t="shared" si="0"/>
        <v>-2</v>
      </c>
      <c r="B37" s="2">
        <f>IF(AND(ABS(A37)&gt;$I$12,SIGN(E36)&lt;&gt;SIGN(E37)),MAX($B36:B$50)+1,"")</f>
      </c>
      <c r="C37" s="2">
        <f t="shared" si="1"/>
        <v>29</v>
      </c>
      <c r="D37" s="2">
        <f>DATI!D37</f>
        <v>2045</v>
      </c>
      <c r="E37" s="2">
        <f>D37+(D37-$I$4)*($I$13-10)/10-$I$4</f>
        <v>-2.5</v>
      </c>
      <c r="G37" s="5"/>
      <c r="H37" s="5"/>
      <c r="I37" s="5"/>
      <c r="J37" s="5"/>
      <c r="K37" s="5"/>
      <c r="L37" s="5"/>
      <c r="M37" s="5"/>
      <c r="N37" s="5"/>
      <c r="O37" s="5"/>
    </row>
    <row r="38" spans="1:15" ht="12.75">
      <c r="A38" s="2">
        <f t="shared" si="0"/>
        <v>-1</v>
      </c>
      <c r="B38" s="2">
        <f>IF(AND(ABS(A38)&gt;$I$12,SIGN(E37)&lt;&gt;SIGN(E38)),MAX($B37:B$50)+1,"")</f>
      </c>
      <c r="C38" s="2">
        <f t="shared" si="1"/>
        <v>30</v>
      </c>
      <c r="D38" s="2">
        <f>DATI!D38</f>
        <v>2044</v>
      </c>
      <c r="E38" s="2">
        <f>D38+(D38-$I$4)*($I$13-10)/10-$I$4</f>
        <v>-3.5</v>
      </c>
      <c r="G38" s="5"/>
      <c r="H38" s="5"/>
      <c r="I38" s="5"/>
      <c r="J38" s="5"/>
      <c r="K38" s="5"/>
      <c r="L38" s="5"/>
      <c r="M38" s="5"/>
      <c r="N38" s="5"/>
      <c r="O38" s="5"/>
    </row>
    <row r="39" spans="1:15" ht="12.75">
      <c r="A39" s="2">
        <f t="shared" si="0"/>
        <v>-1</v>
      </c>
      <c r="B39" s="2">
        <f>IF(AND(ABS(A39)&gt;$I$12,SIGN(E38)&lt;&gt;SIGN(E39)),MAX($B38:B$50)+1,"")</f>
      </c>
      <c r="C39" s="2">
        <f t="shared" si="1"/>
        <v>31</v>
      </c>
      <c r="D39" s="2">
        <f>DATI!D39</f>
        <v>2043</v>
      </c>
      <c r="E39" s="2">
        <f>D39+(D39-$I$4)*($I$13-10)/10-$I$4</f>
        <v>-4.5</v>
      </c>
      <c r="G39" s="5"/>
      <c r="H39" s="5"/>
      <c r="I39" s="5"/>
      <c r="J39" s="5"/>
      <c r="K39" s="5"/>
      <c r="L39" s="5"/>
      <c r="M39" s="5"/>
      <c r="N39" s="5"/>
      <c r="O39" s="5"/>
    </row>
    <row r="40" spans="1:15" ht="12.75">
      <c r="A40" s="2">
        <f t="shared" si="0"/>
        <v>0</v>
      </c>
      <c r="B40" s="2">
        <f>IF(AND(ABS(A40)&gt;$I$12,SIGN(E39)&lt;&gt;SIGN(E40)),MAX($B39:B$50)+1,"")</f>
      </c>
      <c r="C40" s="2">
        <f t="shared" si="1"/>
        <v>32</v>
      </c>
      <c r="D40" s="2">
        <f>DATI!D40</f>
        <v>2043</v>
      </c>
      <c r="E40" s="2">
        <f>D40+(D40-$I$4)*($I$13-10)/10-$I$4</f>
        <v>-4.5</v>
      </c>
      <c r="G40" s="5"/>
      <c r="H40" s="5" t="s">
        <v>19</v>
      </c>
      <c r="I40" s="20">
        <f>I9</f>
        <v>30</v>
      </c>
      <c r="J40" s="5" t="s">
        <v>10</v>
      </c>
      <c r="K40" s="20">
        <f>I8</f>
        <v>117</v>
      </c>
      <c r="L40" s="5" t="s">
        <v>11</v>
      </c>
      <c r="M40" s="20">
        <f>I10</f>
        <v>2564</v>
      </c>
      <c r="N40" s="5"/>
      <c r="O40" s="5"/>
    </row>
    <row r="41" spans="1:5" ht="12.75">
      <c r="A41" s="2">
        <f t="shared" si="0"/>
        <v>1</v>
      </c>
      <c r="B41" s="2">
        <f>IF(AND(ABS(A41)&gt;$I$12,SIGN(E40)&lt;&gt;SIGN(E41)),MAX($B40:B$50)+1,"")</f>
      </c>
      <c r="C41" s="2">
        <f t="shared" si="1"/>
        <v>33</v>
      </c>
      <c r="D41" s="2">
        <f>DATI!D41</f>
        <v>2044</v>
      </c>
      <c r="E41" s="2">
        <f>D41+(D41-$I$4)*($I$13-10)/10-$I$4</f>
        <v>-3.5</v>
      </c>
    </row>
    <row r="42" spans="1:5" ht="12.75">
      <c r="A42" s="2">
        <f t="shared" si="0"/>
        <v>0</v>
      </c>
      <c r="B42" s="2">
        <f>IF(AND(ABS(A42)&gt;$I$12,SIGN(E41)&lt;&gt;SIGN(E42)),MAX($B41:B$50)+1,"")</f>
      </c>
      <c r="C42" s="2">
        <f t="shared" si="1"/>
        <v>34</v>
      </c>
      <c r="D42" s="2">
        <f>DATI!D42</f>
        <v>2044</v>
      </c>
      <c r="E42" s="2">
        <f>D42+(D42-$I$4)*($I$13-10)/10-$I$4</f>
        <v>-3.5</v>
      </c>
    </row>
    <row r="43" spans="1:5" ht="12.75">
      <c r="A43" s="2">
        <f t="shared" si="0"/>
        <v>1</v>
      </c>
      <c r="B43" s="2">
        <f>IF(AND(ABS(A43)&gt;$I$12,SIGN(E42)&lt;&gt;SIGN(E43)),MAX($B42:B$50)+1,"")</f>
      </c>
      <c r="C43" s="2">
        <f t="shared" si="1"/>
        <v>35</v>
      </c>
      <c r="D43" s="2">
        <f>DATI!D43</f>
        <v>2045</v>
      </c>
      <c r="E43" s="2">
        <f>D43+(D43-$I$4)*($I$13-10)/10-$I$4</f>
        <v>-2.5</v>
      </c>
    </row>
    <row r="44" spans="1:5" ht="12.75">
      <c r="A44" s="2">
        <f t="shared" si="0"/>
        <v>2</v>
      </c>
      <c r="B44" s="2">
        <f>IF(AND(ABS(A44)&gt;$I$12,SIGN(E43)&lt;&gt;SIGN(E44)),MAX($B43:B$50)+1,"")</f>
      </c>
      <c r="C44" s="2">
        <f t="shared" si="1"/>
        <v>36</v>
      </c>
      <c r="D44" s="2">
        <f>DATI!D44</f>
        <v>2047</v>
      </c>
      <c r="E44" s="2">
        <f>D44+(D44-$I$4)*($I$13-10)/10-$I$4</f>
        <v>-0.5</v>
      </c>
    </row>
    <row r="45" spans="1:5" ht="12.75">
      <c r="A45" s="2">
        <f t="shared" si="0"/>
        <v>1</v>
      </c>
      <c r="B45" s="2">
        <f>IF(AND(ABS(A45)&gt;$I$12,SIGN(E44)&lt;&gt;SIGN(E45)),MAX($B44:B$50)+1,"")</f>
      </c>
      <c r="C45" s="2">
        <f t="shared" si="1"/>
        <v>37</v>
      </c>
      <c r="D45" s="2">
        <f>DATI!D45</f>
        <v>2048</v>
      </c>
      <c r="E45" s="2">
        <f>D45+(D45-$I$4)*($I$13-10)/10-$I$4</f>
        <v>0.5</v>
      </c>
    </row>
    <row r="46" spans="1:5" ht="12.75">
      <c r="A46" s="2">
        <f t="shared" si="0"/>
        <v>1</v>
      </c>
      <c r="B46" s="2">
        <f>IF(AND(ABS(A46)&gt;$I$12,SIGN(E45)&lt;&gt;SIGN(E46)),MAX($B45:B$50)+1,"")</f>
      </c>
      <c r="C46" s="2">
        <f t="shared" si="1"/>
        <v>38</v>
      </c>
      <c r="D46" s="2">
        <f>DATI!D46</f>
        <v>2049</v>
      </c>
      <c r="E46" s="2">
        <f>D46+(D46-$I$4)*($I$13-10)/10-$I$4</f>
        <v>1.5</v>
      </c>
    </row>
    <row r="47" spans="1:5" ht="12.75">
      <c r="A47" s="2">
        <f t="shared" si="0"/>
        <v>1</v>
      </c>
      <c r="B47" s="2">
        <f>IF(AND(ABS(A47)&gt;$I$12,SIGN(E46)&lt;&gt;SIGN(E47)),MAX($B46:B$50)+1,"")</f>
      </c>
      <c r="C47" s="2">
        <f t="shared" si="1"/>
        <v>39</v>
      </c>
      <c r="D47" s="2">
        <f>DATI!D47</f>
        <v>2050</v>
      </c>
      <c r="E47" s="2">
        <f>D47+(D47-$I$4)*($I$13-10)/10-$I$4</f>
        <v>2.5</v>
      </c>
    </row>
    <row r="48" spans="1:5" ht="12.75">
      <c r="A48" s="2">
        <f t="shared" si="0"/>
        <v>1</v>
      </c>
      <c r="B48" s="2">
        <f>IF(AND(ABS(A48)&gt;$I$12,SIGN(E47)&lt;&gt;SIGN(E48)),MAX($B47:B$50)+1,"")</f>
      </c>
      <c r="C48" s="2">
        <f t="shared" si="1"/>
        <v>40</v>
      </c>
      <c r="D48" s="2">
        <f>DATI!D48</f>
        <v>2051</v>
      </c>
      <c r="E48" s="2">
        <f>D48+(D48-$I$4)*($I$13-10)/10-$I$4</f>
        <v>3.5</v>
      </c>
    </row>
    <row r="49" spans="1:5" ht="12.75">
      <c r="A49" s="2">
        <f t="shared" si="0"/>
        <v>0</v>
      </c>
      <c r="B49" s="2">
        <f>IF(AND(ABS(A49)&gt;$I$12,SIGN(E48)&lt;&gt;SIGN(E49)),MAX($B48:B$50)+1,"")</f>
      </c>
      <c r="C49" s="2">
        <f t="shared" si="1"/>
        <v>41</v>
      </c>
      <c r="D49" s="2">
        <f>DATI!D49</f>
        <v>2051</v>
      </c>
      <c r="E49" s="2">
        <f>D49+(D49-$I$4)*($I$13-10)/10-$I$4</f>
        <v>3.5</v>
      </c>
    </row>
    <row r="50" spans="1:5" ht="12.75">
      <c r="A50" s="2">
        <f t="shared" si="0"/>
        <v>1</v>
      </c>
      <c r="B50" s="2">
        <f>IF(AND(ABS(A50)&gt;$I$12,SIGN(E49)&lt;&gt;SIGN(E50)),MAX($B49:B$50)+1,"")</f>
      </c>
      <c r="C50" s="2">
        <f t="shared" si="1"/>
        <v>42</v>
      </c>
      <c r="D50" s="2">
        <f>DATI!D50</f>
        <v>2052</v>
      </c>
      <c r="E50" s="2">
        <f>D50+(D50-$I$4)*($I$13-10)/10-$I$4</f>
        <v>4.5</v>
      </c>
    </row>
    <row r="51" spans="1:5" ht="12.75">
      <c r="A51" s="2">
        <f t="shared" si="0"/>
        <v>0</v>
      </c>
      <c r="B51" s="2">
        <f>IF(AND(ABS(A51)&gt;$I$12,SIGN(E50)&lt;&gt;SIGN(E51)),MAX($B50:B$50)+1,"")</f>
      </c>
      <c r="C51" s="2">
        <f t="shared" si="1"/>
        <v>43</v>
      </c>
      <c r="D51" s="2">
        <f>DATI!D51</f>
        <v>2052</v>
      </c>
      <c r="E51" s="2">
        <f>D51+(D51-$I$4)*($I$13-10)/10-$I$4</f>
        <v>4.5</v>
      </c>
    </row>
    <row r="52" spans="1:5" ht="12.75">
      <c r="A52" s="2">
        <f t="shared" si="0"/>
        <v>0</v>
      </c>
      <c r="B52" s="2">
        <f>IF(AND(ABS(A52)&gt;$I$12,SIGN(E51)&lt;&gt;SIGN(E52)),MAX($B$50:B51)+1,"")</f>
      </c>
      <c r="C52" s="2">
        <f t="shared" si="1"/>
        <v>44</v>
      </c>
      <c r="D52" s="2">
        <f>DATI!D52</f>
        <v>2052</v>
      </c>
      <c r="E52" s="2">
        <f>D52+(D52-$I$4)*($I$13-10)/10-$I$4</f>
        <v>4.5</v>
      </c>
    </row>
    <row r="53" spans="1:5" ht="12.75">
      <c r="A53" s="2">
        <f t="shared" si="0"/>
        <v>-1</v>
      </c>
      <c r="B53" s="2">
        <f>IF(AND(ABS(A53)&gt;$I$12,SIGN(E52)&lt;&gt;SIGN(E53)),MAX($B$50:B52)+1,"")</f>
      </c>
      <c r="C53" s="2">
        <f t="shared" si="1"/>
        <v>45</v>
      </c>
      <c r="D53" s="2">
        <f>DATI!D53</f>
        <v>2051</v>
      </c>
      <c r="E53" s="2">
        <f>D53+(D53-$I$4)*($I$13-10)/10-$I$4</f>
        <v>3.5</v>
      </c>
    </row>
    <row r="54" spans="1:5" ht="12.75">
      <c r="A54" s="2">
        <f t="shared" si="0"/>
        <v>0</v>
      </c>
      <c r="B54" s="2">
        <f>IF(AND(ABS(A54)&gt;$I$12,SIGN(E53)&lt;&gt;SIGN(E54)),MAX($B$50:B53)+1,"")</f>
      </c>
      <c r="C54" s="2">
        <f t="shared" si="1"/>
        <v>46</v>
      </c>
      <c r="D54" s="2">
        <f>DATI!D54</f>
        <v>2051</v>
      </c>
      <c r="E54" s="2">
        <f>D54+(D54-$I$4)*($I$13-10)/10-$I$4</f>
        <v>3.5</v>
      </c>
    </row>
    <row r="55" spans="1:5" ht="12.75">
      <c r="A55" s="2">
        <f t="shared" si="0"/>
        <v>-1</v>
      </c>
      <c r="B55" s="2">
        <f>IF(AND(ABS(A55)&gt;$I$12,SIGN(E54)&lt;&gt;SIGN(E55)),MAX($B$50:B54)+1,"")</f>
      </c>
      <c r="C55" s="2">
        <f t="shared" si="1"/>
        <v>47</v>
      </c>
      <c r="D55" s="2">
        <f>DATI!D55</f>
        <v>2050</v>
      </c>
      <c r="E55" s="2">
        <f>D55+(D55-$I$4)*($I$13-10)/10-$I$4</f>
        <v>2.5</v>
      </c>
    </row>
    <row r="56" spans="1:5" ht="12.75">
      <c r="A56" s="2">
        <f t="shared" si="0"/>
        <v>0</v>
      </c>
      <c r="B56" s="2">
        <f>IF(AND(ABS(A56)&gt;$I$12,SIGN(E55)&lt;&gt;SIGN(E56)),MAX($B$50:B55)+1,"")</f>
      </c>
      <c r="C56" s="2">
        <f t="shared" si="1"/>
        <v>48</v>
      </c>
      <c r="D56" s="2">
        <f>DATI!D56</f>
        <v>2050</v>
      </c>
      <c r="E56" s="2">
        <f>D56+(D56-$I$4)*($I$13-10)/10-$I$4</f>
        <v>2.5</v>
      </c>
    </row>
    <row r="57" spans="1:5" ht="12.75">
      <c r="A57" s="2">
        <f t="shared" si="0"/>
        <v>-1</v>
      </c>
      <c r="B57" s="2">
        <f>IF(AND(ABS(A57)&gt;$I$12,SIGN(E56)&lt;&gt;SIGN(E57)),MAX($B$50:B56)+1,"")</f>
      </c>
      <c r="C57" s="2">
        <f t="shared" si="1"/>
        <v>49</v>
      </c>
      <c r="D57" s="2">
        <f>DATI!D57</f>
        <v>2049</v>
      </c>
      <c r="E57" s="2">
        <f>D57+(D57-$I$4)*($I$13-10)/10-$I$4</f>
        <v>1.5</v>
      </c>
    </row>
    <row r="58" spans="1:5" ht="12.75">
      <c r="A58" s="2">
        <f t="shared" si="0"/>
        <v>0</v>
      </c>
      <c r="B58" s="2">
        <f>IF(AND(ABS(A58)&gt;$I$12,SIGN(E57)&lt;&gt;SIGN(E58)),MAX($B$50:B57)+1,"")</f>
      </c>
      <c r="C58" s="2">
        <f t="shared" si="1"/>
        <v>50</v>
      </c>
      <c r="D58" s="2">
        <f>DATI!D58</f>
        <v>2049</v>
      </c>
      <c r="E58" s="2">
        <f>D58+(D58-$I$4)*($I$13-10)/10-$I$4</f>
        <v>1.5</v>
      </c>
    </row>
    <row r="59" spans="1:5" ht="12.75">
      <c r="A59" s="2">
        <f t="shared" si="0"/>
        <v>-2</v>
      </c>
      <c r="B59" s="2">
        <f>IF(AND(ABS(A59)&gt;$I$12,SIGN(E58)&lt;&gt;SIGN(E59)),MAX($B$50:B58)+1,"")</f>
      </c>
      <c r="C59" s="2">
        <f t="shared" si="1"/>
        <v>51</v>
      </c>
      <c r="D59" s="2">
        <f>DATI!D59</f>
        <v>2047</v>
      </c>
      <c r="E59" s="2">
        <f>D59+(D59-$I$4)*($I$13-10)/10-$I$4</f>
        <v>-0.5</v>
      </c>
    </row>
    <row r="60" spans="1:5" ht="12.75">
      <c r="A60" s="2">
        <f t="shared" si="0"/>
        <v>0</v>
      </c>
      <c r="B60" s="2">
        <f>IF(AND(ABS(A60)&gt;$I$12,SIGN(E59)&lt;&gt;SIGN(E60)),MAX($B$50:B59)+1,"")</f>
      </c>
      <c r="C60" s="2">
        <f t="shared" si="1"/>
        <v>52</v>
      </c>
      <c r="D60" s="2">
        <f>DATI!D60</f>
        <v>2047</v>
      </c>
      <c r="E60" s="2">
        <f>D60+(D60-$I$4)*($I$13-10)/10-$I$4</f>
        <v>-0.5</v>
      </c>
    </row>
    <row r="61" spans="1:5" ht="12.75">
      <c r="A61" s="2">
        <f t="shared" si="0"/>
        <v>-1</v>
      </c>
      <c r="B61" s="2">
        <f>IF(AND(ABS(A61)&gt;$I$12,SIGN(E60)&lt;&gt;SIGN(E61)),MAX($B$50:B60)+1,"")</f>
      </c>
      <c r="C61" s="2">
        <f t="shared" si="1"/>
        <v>53</v>
      </c>
      <c r="D61" s="2">
        <f>DATI!D61</f>
        <v>2046</v>
      </c>
      <c r="E61" s="2">
        <f>D61+(D61-$I$4)*($I$13-10)/10-$I$4</f>
        <v>-1.5</v>
      </c>
    </row>
    <row r="62" spans="1:5" ht="12.75">
      <c r="A62" s="2">
        <f t="shared" si="0"/>
        <v>0</v>
      </c>
      <c r="B62" s="2">
        <f>IF(AND(ABS(A62)&gt;$I$12,SIGN(E61)&lt;&gt;SIGN(E62)),MAX($B$50:B61)+1,"")</f>
      </c>
      <c r="C62" s="2">
        <f t="shared" si="1"/>
        <v>54</v>
      </c>
      <c r="D62" s="2">
        <f>DATI!D62</f>
        <v>2046</v>
      </c>
      <c r="E62" s="2">
        <f>D62+(D62-$I$4)*($I$13-10)/10-$I$4</f>
        <v>-1.5</v>
      </c>
    </row>
    <row r="63" spans="1:5" ht="12.75">
      <c r="A63" s="2">
        <f t="shared" si="0"/>
        <v>-1</v>
      </c>
      <c r="B63" s="2">
        <f>IF(AND(ABS(A63)&gt;$I$12,SIGN(E62)&lt;&gt;SIGN(E63)),MAX($B$50:B62)+1,"")</f>
      </c>
      <c r="C63" s="2">
        <f t="shared" si="1"/>
        <v>55</v>
      </c>
      <c r="D63" s="2">
        <f>DATI!D63</f>
        <v>2045</v>
      </c>
      <c r="E63" s="2">
        <f>D63+(D63-$I$4)*($I$13-10)/10-$I$4</f>
        <v>-2.5</v>
      </c>
    </row>
    <row r="64" spans="1:5" ht="12.75">
      <c r="A64" s="2">
        <f t="shared" si="0"/>
        <v>1</v>
      </c>
      <c r="B64" s="2">
        <f>IF(AND(ABS(A64)&gt;$I$12,SIGN(E63)&lt;&gt;SIGN(E64)),MAX($B$50:B63)+1,"")</f>
      </c>
      <c r="C64" s="2">
        <f t="shared" si="1"/>
        <v>56</v>
      </c>
      <c r="D64" s="2">
        <f>DATI!D64</f>
        <v>2046</v>
      </c>
      <c r="E64" s="2">
        <f>D64+(D64-$I$4)*($I$13-10)/10-$I$4</f>
        <v>-1.5</v>
      </c>
    </row>
    <row r="65" spans="1:5" ht="12.75">
      <c r="A65" s="2">
        <f t="shared" si="0"/>
        <v>-1</v>
      </c>
      <c r="B65" s="2">
        <f>IF(AND(ABS(A65)&gt;$I$12,SIGN(E64)&lt;&gt;SIGN(E65)),MAX($B$50:B64)+1,"")</f>
      </c>
      <c r="C65" s="2">
        <f t="shared" si="1"/>
        <v>57</v>
      </c>
      <c r="D65" s="2">
        <f>DATI!D65</f>
        <v>2045</v>
      </c>
      <c r="E65" s="2">
        <f>D65+(D65-$I$4)*($I$13-10)/10-$I$4</f>
        <v>-2.5</v>
      </c>
    </row>
    <row r="66" spans="1:5" ht="12.75">
      <c r="A66" s="2">
        <f t="shared" si="0"/>
        <v>1</v>
      </c>
      <c r="B66" s="2">
        <f>IF(AND(ABS(A66)&gt;$I$12,SIGN(E65)&lt;&gt;SIGN(E66)),MAX($B$50:B65)+1,"")</f>
      </c>
      <c r="C66" s="2">
        <f t="shared" si="1"/>
        <v>58</v>
      </c>
      <c r="D66" s="2">
        <f>DATI!D66</f>
        <v>2046</v>
      </c>
      <c r="E66" s="2">
        <f>D66+(D66-$I$4)*($I$13-10)/10-$I$4</f>
        <v>-1.5</v>
      </c>
    </row>
    <row r="67" spans="1:5" ht="12.75">
      <c r="A67" s="2">
        <f t="shared" si="0"/>
        <v>1</v>
      </c>
      <c r="B67" s="2">
        <f>IF(AND(ABS(A67)&gt;$I$12,SIGN(E66)&lt;&gt;SIGN(E67)),MAX($B$50:B66)+1,"")</f>
      </c>
      <c r="C67" s="2">
        <f t="shared" si="1"/>
        <v>59</v>
      </c>
      <c r="D67" s="2">
        <f>DATI!D67</f>
        <v>2047</v>
      </c>
      <c r="E67" s="2">
        <f>D67+(D67-$I$4)*($I$13-10)/10-$I$4</f>
        <v>-0.5</v>
      </c>
    </row>
    <row r="68" spans="1:5" ht="12.75">
      <c r="A68" s="2">
        <f t="shared" si="0"/>
        <v>1</v>
      </c>
      <c r="B68" s="2">
        <f>IF(AND(ABS(A68)&gt;$I$12,SIGN(E67)&lt;&gt;SIGN(E68)),MAX($B$50:B67)+1,"")</f>
      </c>
      <c r="C68" s="2">
        <f t="shared" si="1"/>
        <v>60</v>
      </c>
      <c r="D68" s="2">
        <f>DATI!D68</f>
        <v>2048</v>
      </c>
      <c r="E68" s="2">
        <f>D68+(D68-$I$4)*($I$13-10)/10-$I$4</f>
        <v>0.5</v>
      </c>
    </row>
    <row r="69" spans="1:5" ht="12.75">
      <c r="A69" s="2">
        <f t="shared" si="0"/>
        <v>1</v>
      </c>
      <c r="B69" s="2">
        <f>IF(AND(ABS(A69)&gt;$I$12,SIGN(E68)&lt;&gt;SIGN(E69)),MAX($B$50:B68)+1,"")</f>
      </c>
      <c r="C69" s="2">
        <f t="shared" si="1"/>
        <v>61</v>
      </c>
      <c r="D69" s="2">
        <f>DATI!D69</f>
        <v>2049</v>
      </c>
      <c r="E69" s="2">
        <f>D69+(D69-$I$4)*($I$13-10)/10-$I$4</f>
        <v>1.5</v>
      </c>
    </row>
    <row r="70" spans="1:5" ht="12.75">
      <c r="A70" s="2">
        <f t="shared" si="0"/>
        <v>0</v>
      </c>
      <c r="B70" s="2">
        <f>IF(AND(ABS(A70)&gt;$I$12,SIGN(E69)&lt;&gt;SIGN(E70)),MAX($B$50:B69)+1,"")</f>
      </c>
      <c r="C70" s="2">
        <f t="shared" si="1"/>
        <v>62</v>
      </c>
      <c r="D70" s="2">
        <f>DATI!D70</f>
        <v>2049</v>
      </c>
      <c r="E70" s="2">
        <f>D70+(D70-$I$4)*($I$13-10)/10-$I$4</f>
        <v>1.5</v>
      </c>
    </row>
    <row r="71" spans="1:5" ht="12.75">
      <c r="A71" s="2">
        <f t="shared" si="0"/>
        <v>1</v>
      </c>
      <c r="B71" s="2">
        <f>IF(AND(ABS(A71)&gt;$I$12,SIGN(E70)&lt;&gt;SIGN(E71)),MAX($B$50:B70)+1,"")</f>
      </c>
      <c r="C71" s="2">
        <f t="shared" si="1"/>
        <v>63</v>
      </c>
      <c r="D71" s="2">
        <f>DATI!D71</f>
        <v>2050</v>
      </c>
      <c r="E71" s="2">
        <f>D71+(D71-$I$4)*($I$13-10)/10-$I$4</f>
        <v>2.5</v>
      </c>
    </row>
    <row r="72" spans="1:5" ht="12.75">
      <c r="A72" s="2">
        <f t="shared" si="0"/>
        <v>0</v>
      </c>
      <c r="B72" s="2">
        <f>IF(AND(ABS(A72)&gt;$I$12,SIGN(E71)&lt;&gt;SIGN(E72)),MAX($B$50:B71)+1,"")</f>
      </c>
      <c r="C72" s="2">
        <f t="shared" si="1"/>
        <v>64</v>
      </c>
      <c r="D72" s="2">
        <f>DATI!D72</f>
        <v>2050</v>
      </c>
      <c r="E72" s="2">
        <f>D72+(D72-$I$4)*($I$13-10)/10-$I$4</f>
        <v>2.5</v>
      </c>
    </row>
    <row r="73" spans="1:5" ht="12.75">
      <c r="A73" s="2">
        <f aca="true" t="shared" si="2" ref="A73:A136">(E73-E72)/$I$3</f>
        <v>0</v>
      </c>
      <c r="B73" s="2">
        <f>IF(AND(ABS(A73)&gt;$I$12,SIGN(E72)&lt;&gt;SIGN(E73)),MAX($B$50:B72)+1,"")</f>
      </c>
      <c r="C73" s="2">
        <f aca="true" t="shared" si="3" ref="C73:C136">C72+$I$3</f>
        <v>65</v>
      </c>
      <c r="D73" s="2">
        <f>DATI!D73</f>
        <v>2050</v>
      </c>
      <c r="E73" s="2">
        <f>D73+(D73-$I$4)*($I$13-10)/10-$I$4</f>
        <v>2.5</v>
      </c>
    </row>
    <row r="74" spans="1:5" ht="12.75">
      <c r="A74" s="2">
        <f t="shared" si="2"/>
        <v>1</v>
      </c>
      <c r="B74" s="2">
        <f>IF(AND(ABS(A74)&gt;$I$12,SIGN(E73)&lt;&gt;SIGN(E74)),MAX($B$50:B73)+1,"")</f>
      </c>
      <c r="C74" s="2">
        <f t="shared" si="3"/>
        <v>66</v>
      </c>
      <c r="D74" s="2">
        <f>DATI!D74</f>
        <v>2051</v>
      </c>
      <c r="E74" s="2">
        <f>D74+(D74-$I$4)*($I$13-10)/10-$I$4</f>
        <v>3.5</v>
      </c>
    </row>
    <row r="75" spans="1:5" ht="12.75">
      <c r="A75" s="2">
        <f t="shared" si="2"/>
        <v>-1</v>
      </c>
      <c r="B75" s="2">
        <f>IF(AND(ABS(A75)&gt;$I$12,SIGN(E74)&lt;&gt;SIGN(E75)),MAX($B$50:B74)+1,"")</f>
      </c>
      <c r="C75" s="2">
        <f t="shared" si="3"/>
        <v>67</v>
      </c>
      <c r="D75" s="2">
        <f>DATI!D75</f>
        <v>2050</v>
      </c>
      <c r="E75" s="2">
        <f>D75+(D75-$I$4)*($I$13-10)/10-$I$4</f>
        <v>2.5</v>
      </c>
    </row>
    <row r="76" spans="1:5" ht="12.75">
      <c r="A76" s="2">
        <f t="shared" si="2"/>
        <v>0</v>
      </c>
      <c r="B76" s="2">
        <f>IF(AND(ABS(A76)&gt;$I$12,SIGN(E75)&lt;&gt;SIGN(E76)),MAX($B$50:B75)+1,"")</f>
      </c>
      <c r="C76" s="2">
        <f t="shared" si="3"/>
        <v>68</v>
      </c>
      <c r="D76" s="2">
        <f>DATI!D76</f>
        <v>2050</v>
      </c>
      <c r="E76" s="2">
        <f>D76+(D76-$I$4)*($I$13-10)/10-$I$4</f>
        <v>2.5</v>
      </c>
    </row>
    <row r="77" spans="1:5" ht="12.75">
      <c r="A77" s="2">
        <f t="shared" si="2"/>
        <v>-1</v>
      </c>
      <c r="B77" s="2">
        <f>IF(AND(ABS(A77)&gt;$I$12,SIGN(E76)&lt;&gt;SIGN(E77)),MAX($B$50:B76)+1,"")</f>
      </c>
      <c r="C77" s="2">
        <f t="shared" si="3"/>
        <v>69</v>
      </c>
      <c r="D77" s="2">
        <f>DATI!D77</f>
        <v>2049</v>
      </c>
      <c r="E77" s="2">
        <f>D77+(D77-$I$4)*($I$13-10)/10-$I$4</f>
        <v>1.5</v>
      </c>
    </row>
    <row r="78" spans="1:5" ht="12.75">
      <c r="A78" s="2">
        <f t="shared" si="2"/>
        <v>0</v>
      </c>
      <c r="B78" s="2">
        <f>IF(AND(ABS(A78)&gt;$I$12,SIGN(E77)&lt;&gt;SIGN(E78)),MAX($B$50:B77)+1,"")</f>
      </c>
      <c r="C78" s="2">
        <f t="shared" si="3"/>
        <v>70</v>
      </c>
      <c r="D78" s="2">
        <f>DATI!D78</f>
        <v>2049</v>
      </c>
      <c r="E78" s="2">
        <f>D78+(D78-$I$4)*($I$13-10)/10-$I$4</f>
        <v>1.5</v>
      </c>
    </row>
    <row r="79" spans="1:5" ht="12.75">
      <c r="A79" s="2">
        <f t="shared" si="2"/>
        <v>0</v>
      </c>
      <c r="B79" s="2">
        <f>IF(AND(ABS(A79)&gt;$I$12,SIGN(E78)&lt;&gt;SIGN(E79)),MAX($B$50:B78)+1,"")</f>
      </c>
      <c r="C79" s="2">
        <f t="shared" si="3"/>
        <v>71</v>
      </c>
      <c r="D79" s="2">
        <f>DATI!D79</f>
        <v>2049</v>
      </c>
      <c r="E79" s="2">
        <f>D79+(D79-$I$4)*($I$13-10)/10-$I$4</f>
        <v>1.5</v>
      </c>
    </row>
    <row r="80" spans="1:5" ht="12.75">
      <c r="A80" s="2">
        <f t="shared" si="2"/>
        <v>-1</v>
      </c>
      <c r="B80" s="2">
        <f>IF(AND(ABS(A80)&gt;$I$12,SIGN(E79)&lt;&gt;SIGN(E80)),MAX($B$50:B79)+1,"")</f>
      </c>
      <c r="C80" s="2">
        <f t="shared" si="3"/>
        <v>72</v>
      </c>
      <c r="D80" s="2">
        <f>DATI!D80</f>
        <v>2048</v>
      </c>
      <c r="E80" s="2">
        <f>D80+(D80-$I$4)*($I$13-10)/10-$I$4</f>
        <v>0.5</v>
      </c>
    </row>
    <row r="81" spans="1:5" ht="12.75">
      <c r="A81" s="2">
        <f t="shared" si="2"/>
        <v>0</v>
      </c>
      <c r="B81" s="2">
        <f>IF(AND(ABS(A81)&gt;$I$12,SIGN(E80)&lt;&gt;SIGN(E81)),MAX($B$50:B80)+1,"")</f>
      </c>
      <c r="C81" s="2">
        <f t="shared" si="3"/>
        <v>73</v>
      </c>
      <c r="D81" s="2">
        <f>DATI!D81</f>
        <v>2048</v>
      </c>
      <c r="E81" s="2">
        <f>D81+(D81-$I$4)*($I$13-10)/10-$I$4</f>
        <v>0.5</v>
      </c>
    </row>
    <row r="82" spans="1:5" ht="12.75">
      <c r="A82" s="2">
        <f t="shared" si="2"/>
        <v>0</v>
      </c>
      <c r="B82" s="2">
        <f>IF(AND(ABS(A82)&gt;$I$12,SIGN(E81)&lt;&gt;SIGN(E82)),MAX($B$50:B81)+1,"")</f>
      </c>
      <c r="C82" s="2">
        <f t="shared" si="3"/>
        <v>74</v>
      </c>
      <c r="D82" s="2">
        <f>DATI!D82</f>
        <v>2048</v>
      </c>
      <c r="E82" s="2">
        <f>D82+(D82-$I$4)*($I$13-10)/10-$I$4</f>
        <v>0.5</v>
      </c>
    </row>
    <row r="83" spans="1:5" ht="12.75">
      <c r="A83" s="2">
        <f t="shared" si="2"/>
        <v>0</v>
      </c>
      <c r="B83" s="2">
        <f>IF(AND(ABS(A83)&gt;$I$12,SIGN(E82)&lt;&gt;SIGN(E83)),MAX($B$50:B82)+1,"")</f>
      </c>
      <c r="C83" s="2">
        <f t="shared" si="3"/>
        <v>75</v>
      </c>
      <c r="D83" s="2">
        <f>DATI!D83</f>
        <v>2048</v>
      </c>
      <c r="E83" s="2">
        <f>D83+(D83-$I$4)*($I$13-10)/10-$I$4</f>
        <v>0.5</v>
      </c>
    </row>
    <row r="84" spans="1:5" ht="12.75">
      <c r="A84" s="2">
        <f t="shared" si="2"/>
        <v>0</v>
      </c>
      <c r="B84" s="2">
        <f>IF(AND(ABS(A84)&gt;$I$12,SIGN(E83)&lt;&gt;SIGN(E84)),MAX($B$50:B83)+1,"")</f>
      </c>
      <c r="C84" s="2">
        <f t="shared" si="3"/>
        <v>76</v>
      </c>
      <c r="D84" s="2">
        <f>DATI!D84</f>
        <v>2048</v>
      </c>
      <c r="E84" s="2">
        <f>D84+(D84-$I$4)*($I$13-10)/10-$I$4</f>
        <v>0.5</v>
      </c>
    </row>
    <row r="85" spans="1:5" ht="12.75">
      <c r="A85" s="2">
        <f t="shared" si="2"/>
        <v>0</v>
      </c>
      <c r="B85" s="2">
        <f>IF(AND(ABS(A85)&gt;$I$12,SIGN(E84)&lt;&gt;SIGN(E85)),MAX($B$50:B84)+1,"")</f>
      </c>
      <c r="C85" s="2">
        <f t="shared" si="3"/>
        <v>77</v>
      </c>
      <c r="D85" s="2">
        <f>DATI!D85</f>
        <v>2048</v>
      </c>
      <c r="E85" s="2">
        <f>D85+(D85-$I$4)*($I$13-10)/10-$I$4</f>
        <v>0.5</v>
      </c>
    </row>
    <row r="86" spans="1:5" ht="12.75">
      <c r="A86" s="2">
        <f t="shared" si="2"/>
        <v>0</v>
      </c>
      <c r="B86" s="2">
        <f>IF(AND(ABS(A86)&gt;$I$12,SIGN(E85)&lt;&gt;SIGN(E86)),MAX($B$50:B85)+1,"")</f>
      </c>
      <c r="C86" s="2">
        <f t="shared" si="3"/>
        <v>78</v>
      </c>
      <c r="D86" s="2">
        <f>DATI!D86</f>
        <v>2048</v>
      </c>
      <c r="E86" s="2">
        <f>D86+(D86-$I$4)*($I$13-10)/10-$I$4</f>
        <v>0.5</v>
      </c>
    </row>
    <row r="87" spans="1:5" ht="12.75">
      <c r="A87" s="2">
        <f t="shared" si="2"/>
        <v>0</v>
      </c>
      <c r="B87" s="2">
        <f>IF(AND(ABS(A87)&gt;$I$12,SIGN(E86)&lt;&gt;SIGN(E87)),MAX($B$50:B86)+1,"")</f>
      </c>
      <c r="C87" s="2">
        <f t="shared" si="3"/>
        <v>79</v>
      </c>
      <c r="D87" s="2">
        <f>DATI!D87</f>
        <v>2048</v>
      </c>
      <c r="E87" s="2">
        <f>D87+(D87-$I$4)*($I$13-10)/10-$I$4</f>
        <v>0.5</v>
      </c>
    </row>
    <row r="88" spans="1:5" ht="12.75">
      <c r="A88" s="2">
        <f t="shared" si="2"/>
        <v>0</v>
      </c>
      <c r="B88" s="2">
        <f>IF(AND(ABS(A88)&gt;$I$12,SIGN(E87)&lt;&gt;SIGN(E88)),MAX($B$50:B87)+1,"")</f>
      </c>
      <c r="C88" s="2">
        <f t="shared" si="3"/>
        <v>80</v>
      </c>
      <c r="D88" s="2">
        <f>DATI!D88</f>
        <v>2048</v>
      </c>
      <c r="E88" s="2">
        <f>D88+(D88-$I$4)*($I$13-10)/10-$I$4</f>
        <v>0.5</v>
      </c>
    </row>
    <row r="89" spans="1:5" ht="12.75">
      <c r="A89" s="2">
        <f t="shared" si="2"/>
        <v>1</v>
      </c>
      <c r="B89" s="2">
        <f>IF(AND(ABS(A89)&gt;$I$12,SIGN(E88)&lt;&gt;SIGN(E89)),MAX($B$50:B88)+1,"")</f>
      </c>
      <c r="C89" s="2">
        <f t="shared" si="3"/>
        <v>81</v>
      </c>
      <c r="D89" s="2">
        <f>DATI!D89</f>
        <v>2049</v>
      </c>
      <c r="E89" s="2">
        <f>D89+(D89-$I$4)*($I$13-10)/10-$I$4</f>
        <v>1.5</v>
      </c>
    </row>
    <row r="90" spans="1:5" ht="12.75">
      <c r="A90" s="2">
        <f t="shared" si="2"/>
        <v>-1</v>
      </c>
      <c r="B90" s="2">
        <f>IF(AND(ABS(A90)&gt;$I$12,SIGN(E89)&lt;&gt;SIGN(E90)),MAX($B$50:B89)+1,"")</f>
      </c>
      <c r="C90" s="2">
        <f t="shared" si="3"/>
        <v>82</v>
      </c>
      <c r="D90" s="2">
        <f>DATI!D90</f>
        <v>2048</v>
      </c>
      <c r="E90" s="2">
        <f>D90+(D90-$I$4)*($I$13-10)/10-$I$4</f>
        <v>0.5</v>
      </c>
    </row>
    <row r="91" spans="1:5" ht="12.75">
      <c r="A91" s="2">
        <f t="shared" si="2"/>
        <v>-1</v>
      </c>
      <c r="B91" s="2">
        <f>IF(AND(ABS(A91)&gt;$I$12,SIGN(E90)&lt;&gt;SIGN(E91)),MAX($B$50:B90)+1,"")</f>
      </c>
      <c r="C91" s="2">
        <f t="shared" si="3"/>
        <v>83</v>
      </c>
      <c r="D91" s="2">
        <f>DATI!D91</f>
        <v>2047</v>
      </c>
      <c r="E91" s="2">
        <f>D91+(D91-$I$4)*($I$13-10)/10-$I$4</f>
        <v>-0.5</v>
      </c>
    </row>
    <row r="92" spans="1:5" ht="12.75">
      <c r="A92" s="2">
        <f t="shared" si="2"/>
        <v>0</v>
      </c>
      <c r="B92" s="2">
        <f>IF(AND(ABS(A92)&gt;$I$12,SIGN(E91)&lt;&gt;SIGN(E92)),MAX($B$50:B91)+1,"")</f>
      </c>
      <c r="C92" s="2">
        <f t="shared" si="3"/>
        <v>84</v>
      </c>
      <c r="D92" s="2">
        <f>DATI!D92</f>
        <v>2047</v>
      </c>
      <c r="E92" s="2">
        <f>D92+(D92-$I$4)*($I$13-10)/10-$I$4</f>
        <v>-0.5</v>
      </c>
    </row>
    <row r="93" spans="1:5" ht="12.75">
      <c r="A93" s="2">
        <f t="shared" si="2"/>
        <v>-2</v>
      </c>
      <c r="B93" s="2">
        <f>IF(AND(ABS(A93)&gt;$I$12,SIGN(E92)&lt;&gt;SIGN(E93)),MAX($B$50:B92)+1,"")</f>
      </c>
      <c r="C93" s="2">
        <f t="shared" si="3"/>
        <v>85</v>
      </c>
      <c r="D93" s="2">
        <f>DATI!D93</f>
        <v>2045</v>
      </c>
      <c r="E93" s="2">
        <f>D93+(D93-$I$4)*($I$13-10)/10-$I$4</f>
        <v>-2.5</v>
      </c>
    </row>
    <row r="94" spans="1:5" ht="12.75">
      <c r="A94" s="2">
        <f t="shared" si="2"/>
        <v>-1</v>
      </c>
      <c r="B94" s="2">
        <f>IF(AND(ABS(A94)&gt;$I$12,SIGN(E93)&lt;&gt;SIGN(E94)),MAX($B$50:B93)+1,"")</f>
      </c>
      <c r="C94" s="2">
        <f t="shared" si="3"/>
        <v>86</v>
      </c>
      <c r="D94" s="2">
        <f>DATI!D94</f>
        <v>2044</v>
      </c>
      <c r="E94" s="2">
        <f>D94+(D94-$I$4)*($I$13-10)/10-$I$4</f>
        <v>-3.5</v>
      </c>
    </row>
    <row r="95" spans="1:5" ht="12.75">
      <c r="A95" s="2">
        <f t="shared" si="2"/>
        <v>-3</v>
      </c>
      <c r="B95" s="2">
        <f>IF(AND(ABS(A95)&gt;$I$12,SIGN(E94)&lt;&gt;SIGN(E95)),MAX($B$50:B94)+1,"")</f>
      </c>
      <c r="C95" s="2">
        <f t="shared" si="3"/>
        <v>87</v>
      </c>
      <c r="D95" s="2">
        <f>DATI!D95</f>
        <v>2041</v>
      </c>
      <c r="E95" s="2">
        <f>D95+(D95-$I$4)*($I$13-10)/10-$I$4</f>
        <v>-6.5</v>
      </c>
    </row>
    <row r="96" spans="1:5" ht="12.75">
      <c r="A96" s="2">
        <f t="shared" si="2"/>
        <v>-2</v>
      </c>
      <c r="B96" s="2">
        <f>IF(AND(ABS(A96)&gt;$I$12,SIGN(E95)&lt;&gt;SIGN(E96)),MAX($B$50:B95)+1,"")</f>
      </c>
      <c r="C96" s="2">
        <f t="shared" si="3"/>
        <v>88</v>
      </c>
      <c r="D96" s="2">
        <f>DATI!D96</f>
        <v>2039</v>
      </c>
      <c r="E96" s="2">
        <f>D96+(D96-$I$4)*($I$13-10)/10-$I$4</f>
        <v>-8.5</v>
      </c>
    </row>
    <row r="97" spans="1:5" ht="12.75">
      <c r="A97" s="2">
        <f t="shared" si="2"/>
        <v>-3</v>
      </c>
      <c r="B97" s="2">
        <f>IF(AND(ABS(A97)&gt;$I$12,SIGN(E96)&lt;&gt;SIGN(E97)),MAX($B$50:B96)+1,"")</f>
      </c>
      <c r="C97" s="2">
        <f t="shared" si="3"/>
        <v>89</v>
      </c>
      <c r="D97" s="2">
        <f>DATI!D97</f>
        <v>2036</v>
      </c>
      <c r="E97" s="2">
        <f>D97+(D97-$I$4)*($I$13-10)/10-$I$4</f>
        <v>-11.5</v>
      </c>
    </row>
    <row r="98" spans="1:5" ht="12.75">
      <c r="A98" s="2">
        <f t="shared" si="2"/>
        <v>-2</v>
      </c>
      <c r="B98" s="2">
        <f>IF(AND(ABS(A98)&gt;$I$12,SIGN(E97)&lt;&gt;SIGN(E98)),MAX($B$50:B97)+1,"")</f>
      </c>
      <c r="C98" s="2">
        <f t="shared" si="3"/>
        <v>90</v>
      </c>
      <c r="D98" s="2">
        <f>DATI!D98</f>
        <v>2034</v>
      </c>
      <c r="E98" s="2">
        <f>D98+(D98-$I$4)*($I$13-10)/10-$I$4</f>
        <v>-13.5</v>
      </c>
    </row>
    <row r="99" spans="1:5" ht="12.75">
      <c r="A99" s="2">
        <f t="shared" si="2"/>
        <v>0</v>
      </c>
      <c r="B99" s="2">
        <f>IF(AND(ABS(A99)&gt;$I$12,SIGN(E98)&lt;&gt;SIGN(E99)),MAX($B$50:B98)+1,"")</f>
      </c>
      <c r="C99" s="2">
        <f t="shared" si="3"/>
        <v>91</v>
      </c>
      <c r="D99" s="2">
        <f>DATI!D99</f>
        <v>2034</v>
      </c>
      <c r="E99" s="2">
        <f>D99+(D99-$I$4)*($I$13-10)/10-$I$4</f>
        <v>-13.5</v>
      </c>
    </row>
    <row r="100" spans="1:5" ht="12.75">
      <c r="A100" s="2">
        <f t="shared" si="2"/>
        <v>2</v>
      </c>
      <c r="B100" s="2">
        <f>IF(AND(ABS(A100)&gt;$I$12,SIGN(E99)&lt;&gt;SIGN(E100)),MAX($B$50:B99)+1,"")</f>
      </c>
      <c r="C100" s="2">
        <f t="shared" si="3"/>
        <v>92</v>
      </c>
      <c r="D100" s="2">
        <f>DATI!D100</f>
        <v>2036</v>
      </c>
      <c r="E100" s="2">
        <f>D100+(D100-$I$4)*($I$13-10)/10-$I$4</f>
        <v>-11.5</v>
      </c>
    </row>
    <row r="101" spans="1:5" ht="12.75">
      <c r="A101" s="2">
        <f t="shared" si="2"/>
        <v>3</v>
      </c>
      <c r="B101" s="2">
        <f>IF(AND(ABS(A101)&gt;$I$12,SIGN(E100)&lt;&gt;SIGN(E101)),MAX($B$50:B100)+1,"")</f>
      </c>
      <c r="C101" s="2">
        <f t="shared" si="3"/>
        <v>93</v>
      </c>
      <c r="D101" s="2">
        <f>DATI!D101</f>
        <v>2039</v>
      </c>
      <c r="E101" s="2">
        <f>D101+(D101-$I$4)*($I$13-10)/10-$I$4</f>
        <v>-8.5</v>
      </c>
    </row>
    <row r="102" spans="1:5" ht="12.75">
      <c r="A102" s="2">
        <f t="shared" si="2"/>
        <v>4</v>
      </c>
      <c r="B102" s="2">
        <f>IF(AND(ABS(A102)&gt;$I$12,SIGN(E101)&lt;&gt;SIGN(E102)),MAX($B$50:B101)+1,"")</f>
      </c>
      <c r="C102" s="2">
        <f t="shared" si="3"/>
        <v>94</v>
      </c>
      <c r="D102" s="2">
        <f>DATI!D102</f>
        <v>2043</v>
      </c>
      <c r="E102" s="2">
        <f>D102+(D102-$I$4)*($I$13-10)/10-$I$4</f>
        <v>-4.5</v>
      </c>
    </row>
    <row r="103" spans="1:5" ht="12.75">
      <c r="A103" s="2">
        <f t="shared" si="2"/>
        <v>5</v>
      </c>
      <c r="B103" s="2">
        <f>IF(AND(ABS(A103)&gt;$I$12,SIGN(E102)&lt;&gt;SIGN(E103)),MAX($B$50:B102)+1,"")</f>
      </c>
      <c r="C103" s="2">
        <f t="shared" si="3"/>
        <v>95</v>
      </c>
      <c r="D103" s="2">
        <f>DATI!D103</f>
        <v>2048</v>
      </c>
      <c r="E103" s="2">
        <f>D103+(D103-$I$4)*($I$13-10)/10-$I$4</f>
        <v>0.5</v>
      </c>
    </row>
    <row r="104" spans="1:5" ht="12.75">
      <c r="A104" s="2">
        <f t="shared" si="2"/>
        <v>1</v>
      </c>
      <c r="B104" s="2">
        <f>IF(AND(ABS(A104)&gt;$I$12,SIGN(E103)&lt;&gt;SIGN(E104)),MAX($B$50:B103)+1,"")</f>
      </c>
      <c r="C104" s="2">
        <f t="shared" si="3"/>
        <v>96</v>
      </c>
      <c r="D104" s="2">
        <f>DATI!D104</f>
        <v>2049</v>
      </c>
      <c r="E104" s="2">
        <f>D104+(D104-$I$4)*($I$13-10)/10-$I$4</f>
        <v>1.5</v>
      </c>
    </row>
    <row r="105" spans="1:5" ht="12.75">
      <c r="A105" s="2">
        <f t="shared" si="2"/>
        <v>0</v>
      </c>
      <c r="B105" s="2">
        <f>IF(AND(ABS(A105)&gt;$I$12,SIGN(E104)&lt;&gt;SIGN(E105)),MAX($B$50:B104)+1,"")</f>
      </c>
      <c r="C105" s="2">
        <f t="shared" si="3"/>
        <v>97</v>
      </c>
      <c r="D105" s="2">
        <f>DATI!D105</f>
        <v>2049</v>
      </c>
      <c r="E105" s="2">
        <f>D105+(D105-$I$4)*($I$13-10)/10-$I$4</f>
        <v>1.5</v>
      </c>
    </row>
    <row r="106" spans="1:5" ht="12.75">
      <c r="A106" s="2">
        <f t="shared" si="2"/>
        <v>-2</v>
      </c>
      <c r="B106" s="2">
        <f>IF(AND(ABS(A106)&gt;$I$12,SIGN(E105)&lt;&gt;SIGN(E106)),MAX($B$50:B105)+1,"")</f>
      </c>
      <c r="C106" s="2">
        <f t="shared" si="3"/>
        <v>98</v>
      </c>
      <c r="D106" s="2">
        <f>DATI!D106</f>
        <v>2047</v>
      </c>
      <c r="E106" s="2">
        <f>D106+(D106-$I$4)*($I$13-10)/10-$I$4</f>
        <v>-0.5</v>
      </c>
    </row>
    <row r="107" spans="1:5" ht="12.75">
      <c r="A107" s="2">
        <f t="shared" si="2"/>
        <v>-2</v>
      </c>
      <c r="B107" s="2">
        <f>IF(AND(ABS(A107)&gt;$I$12,SIGN(E106)&lt;&gt;SIGN(E107)),MAX($B$50:B106)+1,"")</f>
      </c>
      <c r="C107" s="2">
        <f t="shared" si="3"/>
        <v>99</v>
      </c>
      <c r="D107" s="2">
        <f>DATI!D107</f>
        <v>2045</v>
      </c>
      <c r="E107" s="2">
        <f>D107+(D107-$I$4)*($I$13-10)/10-$I$4</f>
        <v>-2.5</v>
      </c>
    </row>
    <row r="108" spans="1:5" ht="12.75">
      <c r="A108" s="2">
        <f t="shared" si="2"/>
        <v>0</v>
      </c>
      <c r="B108" s="2">
        <f>IF(AND(ABS(A108)&gt;$I$12,SIGN(E107)&lt;&gt;SIGN(E108)),MAX($B$50:B107)+1,"")</f>
      </c>
      <c r="C108" s="2">
        <f t="shared" si="3"/>
        <v>100</v>
      </c>
      <c r="D108" s="2">
        <f>DATI!D108</f>
        <v>2045</v>
      </c>
      <c r="E108" s="2">
        <f>D108+(D108-$I$4)*($I$13-10)/10-$I$4</f>
        <v>-2.5</v>
      </c>
    </row>
    <row r="109" spans="1:5" ht="12.75">
      <c r="A109" s="2">
        <f t="shared" si="2"/>
        <v>4</v>
      </c>
      <c r="B109" s="2">
        <f>IF(AND(ABS(A109)&gt;$I$12,SIGN(E108)&lt;&gt;SIGN(E109)),MAX($B$50:B108)+1,"")</f>
      </c>
      <c r="C109" s="2">
        <f t="shared" si="3"/>
        <v>101</v>
      </c>
      <c r="D109" s="2">
        <f>DATI!D109</f>
        <v>2049</v>
      </c>
      <c r="E109" s="2">
        <f>D109+(D109-$I$4)*($I$13-10)/10-$I$4</f>
        <v>1.5</v>
      </c>
    </row>
    <row r="110" spans="1:5" ht="12.75">
      <c r="A110" s="2">
        <f t="shared" si="2"/>
        <v>7</v>
      </c>
      <c r="B110" s="2">
        <f>IF(AND(ABS(A110)&gt;$I$12,SIGN(E109)&lt;&gt;SIGN(E110)),MAX($B$50:B109)+1,"")</f>
      </c>
      <c r="C110" s="2">
        <f t="shared" si="3"/>
        <v>102</v>
      </c>
      <c r="D110" s="2">
        <f>DATI!D110</f>
        <v>2056</v>
      </c>
      <c r="E110" s="2">
        <f>D110+(D110-$I$4)*($I$13-10)/10-$I$4</f>
        <v>8.5</v>
      </c>
    </row>
    <row r="111" spans="1:5" ht="12.75">
      <c r="A111" s="2">
        <f t="shared" si="2"/>
        <v>9</v>
      </c>
      <c r="B111" s="2">
        <f>IF(AND(ABS(A111)&gt;$I$12,SIGN(E110)&lt;&gt;SIGN(E111)),MAX($B$50:B110)+1,"")</f>
      </c>
      <c r="C111" s="2">
        <f t="shared" si="3"/>
        <v>103</v>
      </c>
      <c r="D111" s="2">
        <f>DATI!D111</f>
        <v>2065</v>
      </c>
      <c r="E111" s="2">
        <f>D111+(D111-$I$4)*($I$13-10)/10-$I$4</f>
        <v>17.5</v>
      </c>
    </row>
    <row r="112" spans="1:5" ht="12.75">
      <c r="A112" s="2">
        <f t="shared" si="2"/>
        <v>10</v>
      </c>
      <c r="B112" s="2">
        <f>IF(AND(ABS(A112)&gt;$I$12,SIGN(E111)&lt;&gt;SIGN(E112)),MAX($B$50:B111)+1,"")</f>
      </c>
      <c r="C112" s="2">
        <f t="shared" si="3"/>
        <v>104</v>
      </c>
      <c r="D112" s="2">
        <f>DATI!D112</f>
        <v>2075</v>
      </c>
      <c r="E112" s="2">
        <f>D112+(D112-$I$4)*($I$13-10)/10-$I$4</f>
        <v>27.5</v>
      </c>
    </row>
    <row r="113" spans="1:5" ht="12.75">
      <c r="A113" s="2">
        <f t="shared" si="2"/>
        <v>8</v>
      </c>
      <c r="B113" s="2">
        <f>IF(AND(ABS(A113)&gt;$I$12,SIGN(E112)&lt;&gt;SIGN(E113)),MAX($B$50:B112)+1,"")</f>
      </c>
      <c r="C113" s="2">
        <f t="shared" si="3"/>
        <v>105</v>
      </c>
      <c r="D113" s="2">
        <f>DATI!D113</f>
        <v>2083</v>
      </c>
      <c r="E113" s="2">
        <f>D113+(D113-$I$4)*($I$13-10)/10-$I$4</f>
        <v>35.5</v>
      </c>
    </row>
    <row r="114" spans="1:5" ht="12.75">
      <c r="A114" s="2">
        <f t="shared" si="2"/>
        <v>8</v>
      </c>
      <c r="B114" s="2">
        <f>IF(AND(ABS(A114)&gt;$I$12,SIGN(E113)&lt;&gt;SIGN(E114)),MAX($B$50:B113)+1,"")</f>
      </c>
      <c r="C114" s="2">
        <f t="shared" si="3"/>
        <v>106</v>
      </c>
      <c r="D114" s="2">
        <f>DATI!D114</f>
        <v>2091</v>
      </c>
      <c r="E114" s="2">
        <f>D114+(D114-$I$4)*($I$13-10)/10-$I$4</f>
        <v>43.5</v>
      </c>
    </row>
    <row r="115" spans="1:5" ht="12.75">
      <c r="A115" s="2">
        <f t="shared" si="2"/>
        <v>8</v>
      </c>
      <c r="B115" s="2">
        <f>IF(AND(ABS(A115)&gt;$I$12,SIGN(E114)&lt;&gt;SIGN(E115)),MAX($B$50:B114)+1,"")</f>
      </c>
      <c r="C115" s="2">
        <f t="shared" si="3"/>
        <v>107</v>
      </c>
      <c r="D115" s="2">
        <f>DATI!D115</f>
        <v>2099</v>
      </c>
      <c r="E115" s="2">
        <f>D115+(D115-$I$4)*($I$13-10)/10-$I$4</f>
        <v>51.5</v>
      </c>
    </row>
    <row r="116" spans="1:5" ht="12.75">
      <c r="A116" s="2">
        <f t="shared" si="2"/>
        <v>9</v>
      </c>
      <c r="B116" s="2">
        <f>IF(AND(ABS(A116)&gt;$I$12,SIGN(E115)&lt;&gt;SIGN(E116)),MAX($B$50:B115)+1,"")</f>
      </c>
      <c r="C116" s="2">
        <f t="shared" si="3"/>
        <v>108</v>
      </c>
      <c r="D116" s="2">
        <f>DATI!D116</f>
        <v>2108</v>
      </c>
      <c r="E116" s="2">
        <f>D116+(D116-$I$4)*($I$13-10)/10-$I$4</f>
        <v>60.5</v>
      </c>
    </row>
    <row r="117" spans="1:5" ht="12.75">
      <c r="A117" s="2">
        <f t="shared" si="2"/>
        <v>11</v>
      </c>
      <c r="B117" s="2">
        <f>IF(AND(ABS(A117)&gt;$I$12,SIGN(E116)&lt;&gt;SIGN(E117)),MAX($B$50:B116)+1,"")</f>
      </c>
      <c r="C117" s="2">
        <f t="shared" si="3"/>
        <v>109</v>
      </c>
      <c r="D117" s="2">
        <f>DATI!D117</f>
        <v>2119</v>
      </c>
      <c r="E117" s="2">
        <f>D117+(D117-$I$4)*($I$13-10)/10-$I$4</f>
        <v>71.5</v>
      </c>
    </row>
    <row r="118" spans="1:5" ht="12.75">
      <c r="A118" s="2">
        <f t="shared" si="2"/>
        <v>12</v>
      </c>
      <c r="B118" s="2">
        <f>IF(AND(ABS(A118)&gt;$I$12,SIGN(E117)&lt;&gt;SIGN(E118)),MAX($B$50:B117)+1,"")</f>
      </c>
      <c r="C118" s="2">
        <f t="shared" si="3"/>
        <v>110</v>
      </c>
      <c r="D118" s="2">
        <f>DATI!D118</f>
        <v>2131</v>
      </c>
      <c r="E118" s="2">
        <f>D118+(D118-$I$4)*($I$13-10)/10-$I$4</f>
        <v>83.5</v>
      </c>
    </row>
    <row r="119" spans="1:5" ht="12.75">
      <c r="A119" s="2">
        <f t="shared" si="2"/>
        <v>11</v>
      </c>
      <c r="B119" s="2">
        <f>IF(AND(ABS(A119)&gt;$I$12,SIGN(E118)&lt;&gt;SIGN(E119)),MAX($B$50:B118)+1,"")</f>
      </c>
      <c r="C119" s="2">
        <f t="shared" si="3"/>
        <v>111</v>
      </c>
      <c r="D119" s="2">
        <f>DATI!D119</f>
        <v>2142</v>
      </c>
      <c r="E119" s="2">
        <f>D119+(D119-$I$4)*($I$13-10)/10-$I$4</f>
        <v>94.5</v>
      </c>
    </row>
    <row r="120" spans="1:5" ht="12.75">
      <c r="A120" s="2">
        <f t="shared" si="2"/>
        <v>5</v>
      </c>
      <c r="B120" s="2">
        <f>IF(AND(ABS(A120)&gt;$I$12,SIGN(E119)&lt;&gt;SIGN(E120)),MAX($B$50:B119)+1,"")</f>
      </c>
      <c r="C120" s="2">
        <f t="shared" si="3"/>
        <v>112</v>
      </c>
      <c r="D120" s="2">
        <f>DATI!D120</f>
        <v>2147</v>
      </c>
      <c r="E120" s="2">
        <f>D120+(D120-$I$4)*($I$13-10)/10-$I$4</f>
        <v>99.5</v>
      </c>
    </row>
    <row r="121" spans="1:5" ht="12.75">
      <c r="A121" s="2">
        <f t="shared" si="2"/>
        <v>-4</v>
      </c>
      <c r="B121" s="2">
        <f>IF(AND(ABS(A121)&gt;$I$12,SIGN(E120)&lt;&gt;SIGN(E121)),MAX($B$50:B120)+1,"")</f>
      </c>
      <c r="C121" s="2">
        <f t="shared" si="3"/>
        <v>113</v>
      </c>
      <c r="D121" s="2">
        <f>DATI!D121</f>
        <v>2143</v>
      </c>
      <c r="E121" s="2">
        <f>D121+(D121-$I$4)*($I$13-10)/10-$I$4</f>
        <v>95.5</v>
      </c>
    </row>
    <row r="122" spans="1:5" ht="12.75">
      <c r="A122" s="2">
        <f t="shared" si="2"/>
        <v>-17</v>
      </c>
      <c r="B122" s="2">
        <f>IF(AND(ABS(A122)&gt;$I$12,SIGN(E121)&lt;&gt;SIGN(E122)),MAX($B$50:B121)+1,"")</f>
      </c>
      <c r="C122" s="2">
        <f t="shared" si="3"/>
        <v>114</v>
      </c>
      <c r="D122" s="2">
        <f>DATI!D122</f>
        <v>2126</v>
      </c>
      <c r="E122" s="2">
        <f>D122+(D122-$I$4)*($I$13-10)/10-$I$4</f>
        <v>78.5</v>
      </c>
    </row>
    <row r="123" spans="1:5" ht="12.75">
      <c r="A123" s="2">
        <f t="shared" si="2"/>
        <v>-34</v>
      </c>
      <c r="B123" s="2">
        <f>IF(AND(ABS(A123)&gt;$I$12,SIGN(E122)&lt;&gt;SIGN(E123)),MAX($B$50:B122)+1,"")</f>
      </c>
      <c r="C123" s="2">
        <f t="shared" si="3"/>
        <v>115</v>
      </c>
      <c r="D123" s="2">
        <f>DATI!D123</f>
        <v>2092</v>
      </c>
      <c r="E123" s="2">
        <f>D123+(D123-$I$4)*($I$13-10)/10-$I$4</f>
        <v>44.5</v>
      </c>
    </row>
    <row r="124" spans="1:5" ht="12.75">
      <c r="A124" s="2">
        <f t="shared" si="2"/>
        <v>-52</v>
      </c>
      <c r="B124" s="2">
        <f>IF(AND(ABS(A124)&gt;$I$12,SIGN(E123)&lt;&gt;SIGN(E124)),MAX($B$50:B123)+1,"")</f>
        <v>1</v>
      </c>
      <c r="C124" s="2">
        <f t="shared" si="3"/>
        <v>116</v>
      </c>
      <c r="D124" s="2">
        <f>DATI!D124</f>
        <v>2040</v>
      </c>
      <c r="E124" s="2">
        <f>D124+(D124-$I$4)*($I$13-10)/10-$I$4</f>
        <v>-7.5</v>
      </c>
    </row>
    <row r="125" spans="1:5" ht="12.75">
      <c r="A125" s="2">
        <f t="shared" si="2"/>
        <v>-67</v>
      </c>
      <c r="B125" s="2">
        <f>IF(AND(ABS(A125)&gt;$I$12,SIGN(E124)&lt;&gt;SIGN(E125)),MAX($B$50:B124)+1,"")</f>
      </c>
      <c r="C125" s="2">
        <f t="shared" si="3"/>
        <v>117</v>
      </c>
      <c r="D125" s="2">
        <f>DATI!D125</f>
        <v>1973</v>
      </c>
      <c r="E125" s="2">
        <f>D125+(D125-$I$4)*($I$13-10)/10-$I$4</f>
        <v>-74.5</v>
      </c>
    </row>
    <row r="126" spans="1:5" ht="12.75">
      <c r="A126" s="2">
        <f t="shared" si="2"/>
        <v>-79</v>
      </c>
      <c r="B126" s="2">
        <f>IF(AND(ABS(A126)&gt;$I$12,SIGN(E125)&lt;&gt;SIGN(E126)),MAX($B$50:B125)+1,"")</f>
      </c>
      <c r="C126" s="2">
        <f t="shared" si="3"/>
        <v>118</v>
      </c>
      <c r="D126" s="2">
        <f>DATI!D126</f>
        <v>1894</v>
      </c>
      <c r="E126" s="2">
        <f>D126+(D126-$I$4)*($I$13-10)/10-$I$4</f>
        <v>-153.5</v>
      </c>
    </row>
    <row r="127" spans="1:5" ht="12.75">
      <c r="A127" s="2">
        <f t="shared" si="2"/>
        <v>-84</v>
      </c>
      <c r="B127" s="2">
        <f>IF(AND(ABS(A127)&gt;$I$12,SIGN(E126)&lt;&gt;SIGN(E127)),MAX($B$50:B126)+1,"")</f>
      </c>
      <c r="C127" s="2">
        <f t="shared" si="3"/>
        <v>119</v>
      </c>
      <c r="D127" s="2">
        <f>DATI!D127</f>
        <v>1810</v>
      </c>
      <c r="E127" s="2">
        <f>D127+(D127-$I$4)*($I$13-10)/10-$I$4</f>
        <v>-237.5</v>
      </c>
    </row>
    <row r="128" spans="1:5" ht="12.75">
      <c r="A128" s="2">
        <f t="shared" si="2"/>
        <v>-79</v>
      </c>
      <c r="B128" s="2">
        <f>IF(AND(ABS(A128)&gt;$I$12,SIGN(E127)&lt;&gt;SIGN(E128)),MAX($B$50:B127)+1,"")</f>
      </c>
      <c r="C128" s="2">
        <f t="shared" si="3"/>
        <v>120</v>
      </c>
      <c r="D128" s="2">
        <f>DATI!D128</f>
        <v>1731</v>
      </c>
      <c r="E128" s="2">
        <f>D128+(D128-$I$4)*($I$13-10)/10-$I$4</f>
        <v>-316.5</v>
      </c>
    </row>
    <row r="129" spans="1:5" ht="12.75">
      <c r="A129" s="2">
        <f t="shared" si="2"/>
        <v>-63</v>
      </c>
      <c r="B129" s="2">
        <f>IF(AND(ABS(A129)&gt;$I$12,SIGN(E128)&lt;&gt;SIGN(E129)),MAX($B$50:B128)+1,"")</f>
      </c>
      <c r="C129" s="2">
        <f t="shared" si="3"/>
        <v>121</v>
      </c>
      <c r="D129" s="2">
        <f>DATI!D129</f>
        <v>1668</v>
      </c>
      <c r="E129" s="2">
        <f>D129+(D129-$I$4)*($I$13-10)/10-$I$4</f>
        <v>-379.5</v>
      </c>
    </row>
    <row r="130" spans="1:5" ht="12.75">
      <c r="A130" s="2">
        <f t="shared" si="2"/>
        <v>-35</v>
      </c>
      <c r="B130" s="2">
        <f>IF(AND(ABS(A130)&gt;$I$12,SIGN(E129)&lt;&gt;SIGN(E130)),MAX($B$50:B129)+1,"")</f>
      </c>
      <c r="C130" s="2">
        <f t="shared" si="3"/>
        <v>122</v>
      </c>
      <c r="D130" s="2">
        <f>DATI!D130</f>
        <v>1633</v>
      </c>
      <c r="E130" s="2">
        <f>D130+(D130-$I$4)*($I$13-10)/10-$I$4</f>
        <v>-414.5</v>
      </c>
    </row>
    <row r="131" spans="1:5" ht="12.75">
      <c r="A131" s="2">
        <f t="shared" si="2"/>
        <v>1</v>
      </c>
      <c r="B131" s="2">
        <f>IF(AND(ABS(A131)&gt;$I$12,SIGN(E130)&lt;&gt;SIGN(E131)),MAX($B$50:B130)+1,"")</f>
      </c>
      <c r="C131" s="2">
        <f t="shared" si="3"/>
        <v>123</v>
      </c>
      <c r="D131" s="2">
        <f>DATI!D131</f>
        <v>1634</v>
      </c>
      <c r="E131" s="2">
        <f>D131+(D131-$I$4)*($I$13-10)/10-$I$4</f>
        <v>-413.5</v>
      </c>
    </row>
    <row r="132" spans="1:5" ht="12.75">
      <c r="A132" s="2">
        <f t="shared" si="2"/>
        <v>44</v>
      </c>
      <c r="B132" s="2">
        <f>IF(AND(ABS(A132)&gt;$I$12,SIGN(E131)&lt;&gt;SIGN(E132)),MAX($B$50:B131)+1,"")</f>
      </c>
      <c r="C132" s="2">
        <f t="shared" si="3"/>
        <v>124</v>
      </c>
      <c r="D132" s="2">
        <f>DATI!D132</f>
        <v>1678</v>
      </c>
      <c r="E132" s="2">
        <f>D132+(D132-$I$4)*($I$13-10)/10-$I$4</f>
        <v>-369.5</v>
      </c>
    </row>
    <row r="133" spans="1:5" ht="12.75">
      <c r="A133" s="2">
        <f t="shared" si="2"/>
        <v>86</v>
      </c>
      <c r="B133" s="2">
        <f>IF(AND(ABS(A133)&gt;$I$12,SIGN(E132)&lt;&gt;SIGN(E133)),MAX($B$50:B132)+1,"")</f>
      </c>
      <c r="C133" s="2">
        <f t="shared" si="3"/>
        <v>125</v>
      </c>
      <c r="D133" s="2">
        <f>DATI!D133</f>
        <v>1764</v>
      </c>
      <c r="E133" s="2">
        <f>D133+(D133-$I$4)*($I$13-10)/10-$I$4</f>
        <v>-283.5</v>
      </c>
    </row>
    <row r="134" spans="1:5" ht="12.75">
      <c r="A134" s="2">
        <f t="shared" si="2"/>
        <v>125</v>
      </c>
      <c r="B134" s="2">
        <f>IF(AND(ABS(A134)&gt;$I$12,SIGN(E133)&lt;&gt;SIGN(E134)),MAX($B$50:B133)+1,"")</f>
      </c>
      <c r="C134" s="2">
        <f t="shared" si="3"/>
        <v>126</v>
      </c>
      <c r="D134" s="2">
        <f>DATI!D134</f>
        <v>1889</v>
      </c>
      <c r="E134" s="2">
        <f>D134+(D134-$I$4)*($I$13-10)/10-$I$4</f>
        <v>-158.5</v>
      </c>
    </row>
    <row r="135" spans="1:5" ht="12.75">
      <c r="A135" s="2">
        <f t="shared" si="2"/>
        <v>156</v>
      </c>
      <c r="B135" s="2">
        <f>IF(AND(ABS(A135)&gt;$I$12,SIGN(E134)&lt;&gt;SIGN(E135)),MAX($B$50:B134)+1,"")</f>
      </c>
      <c r="C135" s="2">
        <f t="shared" si="3"/>
        <v>127</v>
      </c>
      <c r="D135" s="2">
        <f>DATI!D135</f>
        <v>2045</v>
      </c>
      <c r="E135" s="2">
        <f>D135+(D135-$I$4)*($I$13-10)/10-$I$4</f>
        <v>-2.5</v>
      </c>
    </row>
    <row r="136" spans="1:5" ht="12.75">
      <c r="A136" s="2">
        <f t="shared" si="2"/>
        <v>175</v>
      </c>
      <c r="B136" s="2">
        <f>IF(AND(ABS(A136)&gt;$I$12,SIGN(E135)&lt;&gt;SIGN(E136)),MAX($B$50:B135)+1,"")</f>
        <v>2</v>
      </c>
      <c r="C136" s="2">
        <f t="shared" si="3"/>
        <v>128</v>
      </c>
      <c r="D136" s="2">
        <f>DATI!D136</f>
        <v>2220</v>
      </c>
      <c r="E136" s="2">
        <f>D136+(D136-$I$4)*($I$13-10)/10-$I$4</f>
        <v>172.5</v>
      </c>
    </row>
    <row r="137" spans="1:5" ht="12.75">
      <c r="A137" s="2">
        <f aca="true" t="shared" si="4" ref="A137:A200">(E137-E136)/$I$3</f>
        <v>180</v>
      </c>
      <c r="B137" s="2">
        <f>IF(AND(ABS(A137)&gt;$I$12,SIGN(E136)&lt;&gt;SIGN(E137)),MAX($B$50:B136)+1,"")</f>
      </c>
      <c r="C137" s="2">
        <f aca="true" t="shared" si="5" ref="C137:C200">C136+$I$3</f>
        <v>129</v>
      </c>
      <c r="D137" s="2">
        <f>DATI!D137</f>
        <v>2400</v>
      </c>
      <c r="E137" s="2">
        <f>D137+(D137-$I$4)*($I$13-10)/10-$I$4</f>
        <v>352.5</v>
      </c>
    </row>
    <row r="138" spans="1:5" ht="12.75">
      <c r="A138" s="2">
        <f t="shared" si="4"/>
        <v>167</v>
      </c>
      <c r="B138" s="2">
        <f>IF(AND(ABS(A138)&gt;$I$12,SIGN(E137)&lt;&gt;SIGN(E138)),MAX($B$50:B137)+1,"")</f>
      </c>
      <c r="C138" s="2">
        <f t="shared" si="5"/>
        <v>130</v>
      </c>
      <c r="D138" s="2">
        <f>DATI!D138</f>
        <v>2567</v>
      </c>
      <c r="E138" s="2">
        <f>D138+(D138-$I$4)*($I$13-10)/10-$I$4</f>
        <v>519.5</v>
      </c>
    </row>
    <row r="139" spans="1:5" ht="12.75">
      <c r="A139" s="2">
        <f t="shared" si="4"/>
        <v>136</v>
      </c>
      <c r="B139" s="2">
        <f>IF(AND(ABS(A139)&gt;$I$12,SIGN(E138)&lt;&gt;SIGN(E139)),MAX($B$50:B138)+1,"")</f>
      </c>
      <c r="C139" s="2">
        <f t="shared" si="5"/>
        <v>131</v>
      </c>
      <c r="D139" s="2">
        <f>DATI!D139</f>
        <v>2703</v>
      </c>
      <c r="E139" s="2">
        <f>D139+(D139-$I$4)*($I$13-10)/10-$I$4</f>
        <v>655.5</v>
      </c>
    </row>
    <row r="140" spans="1:5" ht="12.75">
      <c r="A140" s="2">
        <f t="shared" si="4"/>
        <v>88</v>
      </c>
      <c r="B140" s="2">
        <f>IF(AND(ABS(A140)&gt;$I$12,SIGN(E139)&lt;&gt;SIGN(E140)),MAX($B$50:B139)+1,"")</f>
      </c>
      <c r="C140" s="2">
        <f t="shared" si="5"/>
        <v>132</v>
      </c>
      <c r="D140" s="2">
        <f>DATI!D140</f>
        <v>2791</v>
      </c>
      <c r="E140" s="2">
        <f>D140+(D140-$I$4)*($I$13-10)/10-$I$4</f>
        <v>743.5</v>
      </c>
    </row>
    <row r="141" spans="1:5" ht="12.75">
      <c r="A141" s="2">
        <f t="shared" si="4"/>
        <v>25</v>
      </c>
      <c r="B141" s="2">
        <f>IF(AND(ABS(A141)&gt;$I$12,SIGN(E140)&lt;&gt;SIGN(E141)),MAX($B$50:B140)+1,"")</f>
      </c>
      <c r="C141" s="2">
        <f t="shared" si="5"/>
        <v>133</v>
      </c>
      <c r="D141" s="2">
        <f>DATI!D141</f>
        <v>2816</v>
      </c>
      <c r="E141" s="2">
        <f>D141+(D141-$I$4)*($I$13-10)/10-$I$4</f>
        <v>768.5</v>
      </c>
    </row>
    <row r="142" spans="1:5" ht="12.75">
      <c r="A142" s="2">
        <f t="shared" si="4"/>
        <v>-45</v>
      </c>
      <c r="B142" s="2">
        <f>IF(AND(ABS(A142)&gt;$I$12,SIGN(E141)&lt;&gt;SIGN(E142)),MAX($B$50:B141)+1,"")</f>
      </c>
      <c r="C142" s="2">
        <f t="shared" si="5"/>
        <v>134</v>
      </c>
      <c r="D142" s="2">
        <f>DATI!D142</f>
        <v>2771</v>
      </c>
      <c r="E142" s="2">
        <f>D142+(D142-$I$4)*($I$13-10)/10-$I$4</f>
        <v>723.5</v>
      </c>
    </row>
    <row r="143" spans="1:5" ht="12.75">
      <c r="A143" s="2">
        <f t="shared" si="4"/>
        <v>-114</v>
      </c>
      <c r="B143" s="2">
        <f>IF(AND(ABS(A143)&gt;$I$12,SIGN(E142)&lt;&gt;SIGN(E143)),MAX($B$50:B142)+1,"")</f>
      </c>
      <c r="C143" s="2">
        <f t="shared" si="5"/>
        <v>135</v>
      </c>
      <c r="D143" s="2">
        <f>DATI!D143</f>
        <v>2657</v>
      </c>
      <c r="E143" s="2">
        <f>D143+(D143-$I$4)*($I$13-10)/10-$I$4</f>
        <v>609.5</v>
      </c>
    </row>
    <row r="144" spans="1:5" ht="12.75">
      <c r="A144" s="2">
        <f t="shared" si="4"/>
        <v>-172</v>
      </c>
      <c r="B144" s="2">
        <f>IF(AND(ABS(A144)&gt;$I$12,SIGN(E143)&lt;&gt;SIGN(E144)),MAX($B$50:B143)+1,"")</f>
      </c>
      <c r="C144" s="2">
        <f t="shared" si="5"/>
        <v>136</v>
      </c>
      <c r="D144" s="2">
        <f>DATI!D144</f>
        <v>2485</v>
      </c>
      <c r="E144" s="2">
        <f>D144+(D144-$I$4)*($I$13-10)/10-$I$4</f>
        <v>437.5</v>
      </c>
    </row>
    <row r="145" spans="1:5" ht="12.75">
      <c r="A145" s="2">
        <f t="shared" si="4"/>
        <v>-217</v>
      </c>
      <c r="B145" s="2">
        <f>IF(AND(ABS(A145)&gt;$I$12,SIGN(E144)&lt;&gt;SIGN(E145)),MAX($B$50:B144)+1,"")</f>
      </c>
      <c r="C145" s="2">
        <f t="shared" si="5"/>
        <v>137</v>
      </c>
      <c r="D145" s="2">
        <f>DATI!D145</f>
        <v>2268</v>
      </c>
      <c r="E145" s="2">
        <f>D145+(D145-$I$4)*($I$13-10)/10-$I$4</f>
        <v>220.5</v>
      </c>
    </row>
    <row r="146" spans="1:5" ht="12.75">
      <c r="A146" s="2">
        <f t="shared" si="4"/>
        <v>-239</v>
      </c>
      <c r="B146" s="2">
        <f>IF(AND(ABS(A146)&gt;$I$12,SIGN(E145)&lt;&gt;SIGN(E146)),MAX($B$50:B145)+1,"")</f>
        <v>3</v>
      </c>
      <c r="C146" s="2">
        <f t="shared" si="5"/>
        <v>138</v>
      </c>
      <c r="D146" s="2">
        <f>DATI!D146</f>
        <v>2029</v>
      </c>
      <c r="E146" s="2">
        <f>D146+(D146-$I$4)*($I$13-10)/10-$I$4</f>
        <v>-18.5</v>
      </c>
    </row>
    <row r="147" spans="1:5" ht="12.75">
      <c r="A147" s="2">
        <f t="shared" si="4"/>
        <v>-239</v>
      </c>
      <c r="B147" s="2">
        <f>IF(AND(ABS(A147)&gt;$I$12,SIGN(E146)&lt;&gt;SIGN(E147)),MAX($B$50:B146)+1,"")</f>
      </c>
      <c r="C147" s="2">
        <f t="shared" si="5"/>
        <v>139</v>
      </c>
      <c r="D147" s="2">
        <f>DATI!D147</f>
        <v>1790</v>
      </c>
      <c r="E147" s="2">
        <f>D147+(D147-$I$4)*($I$13-10)/10-$I$4</f>
        <v>-257.5</v>
      </c>
    </row>
    <row r="148" spans="1:5" ht="12.75">
      <c r="A148" s="2">
        <f t="shared" si="4"/>
        <v>-218</v>
      </c>
      <c r="B148" s="2">
        <f>IF(AND(ABS(A148)&gt;$I$12,SIGN(E147)&lt;&gt;SIGN(E148)),MAX($B$50:B147)+1,"")</f>
      </c>
      <c r="C148" s="2">
        <f t="shared" si="5"/>
        <v>140</v>
      </c>
      <c r="D148" s="2">
        <f>DATI!D148</f>
        <v>1572</v>
      </c>
      <c r="E148" s="2">
        <f>D148+(D148-$I$4)*($I$13-10)/10-$I$4</f>
        <v>-475.5</v>
      </c>
    </row>
    <row r="149" spans="1:5" ht="12.75">
      <c r="A149" s="2">
        <f t="shared" si="4"/>
        <v>-178</v>
      </c>
      <c r="B149" s="2">
        <f>IF(AND(ABS(A149)&gt;$I$12,SIGN(E148)&lt;&gt;SIGN(E149)),MAX($B$50:B148)+1,"")</f>
      </c>
      <c r="C149" s="2">
        <f t="shared" si="5"/>
        <v>141</v>
      </c>
      <c r="D149" s="2">
        <f>DATI!D149</f>
        <v>1394</v>
      </c>
      <c r="E149" s="2">
        <f>D149+(D149-$I$4)*($I$13-10)/10-$I$4</f>
        <v>-653.5</v>
      </c>
    </row>
    <row r="150" spans="1:5" ht="12.75">
      <c r="A150" s="2">
        <f t="shared" si="4"/>
        <v>-122</v>
      </c>
      <c r="B150" s="2">
        <f>IF(AND(ABS(A150)&gt;$I$12,SIGN(E149)&lt;&gt;SIGN(E150)),MAX($B$50:B149)+1,"")</f>
      </c>
      <c r="C150" s="2">
        <f t="shared" si="5"/>
        <v>142</v>
      </c>
      <c r="D150" s="2">
        <f>DATI!D150</f>
        <v>1272</v>
      </c>
      <c r="E150" s="2">
        <f>D150+(D150-$I$4)*($I$13-10)/10-$I$4</f>
        <v>-775.5</v>
      </c>
    </row>
    <row r="151" spans="1:5" ht="12.75">
      <c r="A151" s="2">
        <f t="shared" si="4"/>
        <v>-60</v>
      </c>
      <c r="B151" s="2">
        <f>IF(AND(ABS(A151)&gt;$I$12,SIGN(E150)&lt;&gt;SIGN(E151)),MAX($B$50:B150)+1,"")</f>
      </c>
      <c r="C151" s="2">
        <f t="shared" si="5"/>
        <v>143</v>
      </c>
      <c r="D151" s="2">
        <f>DATI!D151</f>
        <v>1212</v>
      </c>
      <c r="E151" s="2">
        <f>D151+(D151-$I$4)*($I$13-10)/10-$I$4</f>
        <v>-835.5</v>
      </c>
    </row>
    <row r="152" spans="1:5" ht="12.75">
      <c r="A152" s="2">
        <f t="shared" si="4"/>
        <v>7</v>
      </c>
      <c r="B152" s="2">
        <f>IF(AND(ABS(A152)&gt;$I$12,SIGN(E151)&lt;&gt;SIGN(E152)),MAX($B$50:B151)+1,"")</f>
      </c>
      <c r="C152" s="2">
        <f t="shared" si="5"/>
        <v>144</v>
      </c>
      <c r="D152" s="2">
        <f>DATI!D152</f>
        <v>1219</v>
      </c>
      <c r="E152" s="2">
        <f>D152+(D152-$I$4)*($I$13-10)/10-$I$4</f>
        <v>-828.5</v>
      </c>
    </row>
    <row r="153" spans="1:5" ht="12.75">
      <c r="A153" s="2">
        <f t="shared" si="4"/>
        <v>68</v>
      </c>
      <c r="B153" s="2">
        <f>IF(AND(ABS(A153)&gt;$I$12,SIGN(E152)&lt;&gt;SIGN(E153)),MAX($B$50:B152)+1,"")</f>
      </c>
      <c r="C153" s="2">
        <f t="shared" si="5"/>
        <v>145</v>
      </c>
      <c r="D153" s="2">
        <f>DATI!D153</f>
        <v>1287</v>
      </c>
      <c r="E153" s="2">
        <f>D153+(D153-$I$4)*($I$13-10)/10-$I$4</f>
        <v>-760.5</v>
      </c>
    </row>
    <row r="154" spans="1:5" ht="12.75">
      <c r="A154" s="2">
        <f t="shared" si="4"/>
        <v>121</v>
      </c>
      <c r="B154" s="2">
        <f>IF(AND(ABS(A154)&gt;$I$12,SIGN(E153)&lt;&gt;SIGN(E154)),MAX($B$50:B153)+1,"")</f>
      </c>
      <c r="C154" s="2">
        <f t="shared" si="5"/>
        <v>146</v>
      </c>
      <c r="D154" s="2">
        <f>DATI!D154</f>
        <v>1408</v>
      </c>
      <c r="E154" s="2">
        <f>D154+(D154-$I$4)*($I$13-10)/10-$I$4</f>
        <v>-639.5</v>
      </c>
    </row>
    <row r="155" spans="1:5" ht="12.75">
      <c r="A155" s="2">
        <f t="shared" si="4"/>
        <v>158</v>
      </c>
      <c r="B155" s="2">
        <f>IF(AND(ABS(A155)&gt;$I$12,SIGN(E154)&lt;&gt;SIGN(E155)),MAX($B$50:B154)+1,"")</f>
      </c>
      <c r="C155" s="2">
        <f t="shared" si="5"/>
        <v>147</v>
      </c>
      <c r="D155" s="2">
        <f>DATI!D155</f>
        <v>1566</v>
      </c>
      <c r="E155" s="2">
        <f>D155+(D155-$I$4)*($I$13-10)/10-$I$4</f>
        <v>-481.5</v>
      </c>
    </row>
    <row r="156" spans="1:5" ht="12.75">
      <c r="A156" s="2">
        <f t="shared" si="4"/>
        <v>182</v>
      </c>
      <c r="B156" s="2">
        <f>IF(AND(ABS(A156)&gt;$I$12,SIGN(E155)&lt;&gt;SIGN(E156)),MAX($B$50:B155)+1,"")</f>
      </c>
      <c r="C156" s="2">
        <f t="shared" si="5"/>
        <v>148</v>
      </c>
      <c r="D156" s="2">
        <f>DATI!D156</f>
        <v>1748</v>
      </c>
      <c r="E156" s="2">
        <f>D156+(D156-$I$4)*($I$13-10)/10-$I$4</f>
        <v>-299.5</v>
      </c>
    </row>
    <row r="157" spans="1:5" ht="12.75">
      <c r="A157" s="2">
        <f t="shared" si="4"/>
        <v>190</v>
      </c>
      <c r="B157" s="2">
        <f>IF(AND(ABS(A157)&gt;$I$12,SIGN(E156)&lt;&gt;SIGN(E157)),MAX($B$50:B156)+1,"")</f>
      </c>
      <c r="C157" s="2">
        <f t="shared" si="5"/>
        <v>149</v>
      </c>
      <c r="D157" s="2">
        <f>DATI!D157</f>
        <v>1938</v>
      </c>
      <c r="E157" s="2">
        <f>D157+(D157-$I$4)*($I$13-10)/10-$I$4</f>
        <v>-109.5</v>
      </c>
    </row>
    <row r="158" spans="1:5" ht="12.75">
      <c r="A158" s="2">
        <f t="shared" si="4"/>
        <v>185</v>
      </c>
      <c r="B158" s="2">
        <f>IF(AND(ABS(A158)&gt;$I$12,SIGN(E157)&lt;&gt;SIGN(E158)),MAX($B$50:B157)+1,"")</f>
        <v>4</v>
      </c>
      <c r="C158" s="2">
        <f t="shared" si="5"/>
        <v>150</v>
      </c>
      <c r="D158" s="2">
        <f>DATI!D158</f>
        <v>2123</v>
      </c>
      <c r="E158" s="2">
        <f>D158+(D158-$I$4)*($I$13-10)/10-$I$4</f>
        <v>75.5</v>
      </c>
    </row>
    <row r="159" spans="1:5" ht="12.75">
      <c r="A159" s="2">
        <f t="shared" si="4"/>
        <v>171</v>
      </c>
      <c r="B159" s="2">
        <f>IF(AND(ABS(A159)&gt;$I$12,SIGN(E158)&lt;&gt;SIGN(E159)),MAX($B$50:B158)+1,"")</f>
      </c>
      <c r="C159" s="2">
        <f t="shared" si="5"/>
        <v>151</v>
      </c>
      <c r="D159" s="2">
        <f>DATI!D159</f>
        <v>2294</v>
      </c>
      <c r="E159" s="2">
        <f>D159+(D159-$I$4)*($I$13-10)/10-$I$4</f>
        <v>246.5</v>
      </c>
    </row>
    <row r="160" spans="1:5" ht="12.75">
      <c r="A160" s="2">
        <f t="shared" si="4"/>
        <v>151</v>
      </c>
      <c r="B160" s="2">
        <f>IF(AND(ABS(A160)&gt;$I$12,SIGN(E159)&lt;&gt;SIGN(E160)),MAX($B$50:B159)+1,"")</f>
      </c>
      <c r="C160" s="2">
        <f t="shared" si="5"/>
        <v>152</v>
      </c>
      <c r="D160" s="2">
        <f>DATI!D160</f>
        <v>2445</v>
      </c>
      <c r="E160" s="2">
        <f>D160+(D160-$I$4)*($I$13-10)/10-$I$4</f>
        <v>397.5</v>
      </c>
    </row>
    <row r="161" spans="1:5" ht="12.75">
      <c r="A161" s="2">
        <f t="shared" si="4"/>
        <v>127</v>
      </c>
      <c r="B161" s="2">
        <f>IF(AND(ABS(A161)&gt;$I$12,SIGN(E160)&lt;&gt;SIGN(E161)),MAX($B$50:B160)+1,"")</f>
      </c>
      <c r="C161" s="2">
        <f t="shared" si="5"/>
        <v>153</v>
      </c>
      <c r="D161" s="2">
        <f>DATI!D161</f>
        <v>2572</v>
      </c>
      <c r="E161" s="2">
        <f>D161+(D161-$I$4)*($I$13-10)/10-$I$4</f>
        <v>524.5</v>
      </c>
    </row>
    <row r="162" spans="1:5" ht="12.75">
      <c r="A162" s="2">
        <f t="shared" si="4"/>
        <v>99</v>
      </c>
      <c r="B162" s="2">
        <f>IF(AND(ABS(A162)&gt;$I$12,SIGN(E161)&lt;&gt;SIGN(E162)),MAX($B$50:B161)+1,"")</f>
      </c>
      <c r="C162" s="2">
        <f t="shared" si="5"/>
        <v>154</v>
      </c>
      <c r="D162" s="2">
        <f>DATI!D162</f>
        <v>2671</v>
      </c>
      <c r="E162" s="2">
        <f>D162+(D162-$I$4)*($I$13-10)/10-$I$4</f>
        <v>623.5</v>
      </c>
    </row>
    <row r="163" spans="1:5" ht="12.75">
      <c r="A163" s="2">
        <f t="shared" si="4"/>
        <v>69</v>
      </c>
      <c r="B163" s="2">
        <f>IF(AND(ABS(A163)&gt;$I$12,SIGN(E162)&lt;&gt;SIGN(E163)),MAX($B$50:B162)+1,"")</f>
      </c>
      <c r="C163" s="2">
        <f t="shared" si="5"/>
        <v>155</v>
      </c>
      <c r="D163" s="2">
        <f>DATI!D163</f>
        <v>2740</v>
      </c>
      <c r="E163" s="2">
        <f>D163+(D163-$I$4)*($I$13-10)/10-$I$4</f>
        <v>692.5</v>
      </c>
    </row>
    <row r="164" spans="1:5" ht="12.75">
      <c r="A164" s="2">
        <f t="shared" si="4"/>
        <v>39</v>
      </c>
      <c r="B164" s="2">
        <f>IF(AND(ABS(A164)&gt;$I$12,SIGN(E163)&lt;&gt;SIGN(E164)),MAX($B$50:B163)+1,"")</f>
      </c>
      <c r="C164" s="2">
        <f t="shared" si="5"/>
        <v>156</v>
      </c>
      <c r="D164" s="2">
        <f>DATI!D164</f>
        <v>2779</v>
      </c>
      <c r="E164" s="2">
        <f>D164+(D164-$I$4)*($I$13-10)/10-$I$4</f>
        <v>731.5</v>
      </c>
    </row>
    <row r="165" spans="1:5" ht="12.75">
      <c r="A165" s="2">
        <f t="shared" si="4"/>
        <v>5</v>
      </c>
      <c r="B165" s="2">
        <f>IF(AND(ABS(A165)&gt;$I$12,SIGN(E164)&lt;&gt;SIGN(E165)),MAX($B$50:B164)+1,"")</f>
      </c>
      <c r="C165" s="2">
        <f t="shared" si="5"/>
        <v>157</v>
      </c>
      <c r="D165" s="2">
        <f>DATI!D165</f>
        <v>2784</v>
      </c>
      <c r="E165" s="2">
        <f>D165+(D165-$I$4)*($I$13-10)/10-$I$4</f>
        <v>736.5</v>
      </c>
    </row>
    <row r="166" spans="1:5" ht="12.75">
      <c r="A166" s="2">
        <f t="shared" si="4"/>
        <v>-30</v>
      </c>
      <c r="B166" s="2">
        <f>IF(AND(ABS(A166)&gt;$I$12,SIGN(E165)&lt;&gt;SIGN(E166)),MAX($B$50:B165)+1,"")</f>
      </c>
      <c r="C166" s="2">
        <f t="shared" si="5"/>
        <v>158</v>
      </c>
      <c r="D166" s="2">
        <f>DATI!D166</f>
        <v>2754</v>
      </c>
      <c r="E166" s="2">
        <f>D166+(D166-$I$4)*($I$13-10)/10-$I$4</f>
        <v>706.5</v>
      </c>
    </row>
    <row r="167" spans="1:5" ht="12.75">
      <c r="A167" s="2">
        <f t="shared" si="4"/>
        <v>-67</v>
      </c>
      <c r="B167" s="2">
        <f>IF(AND(ABS(A167)&gt;$I$12,SIGN(E166)&lt;&gt;SIGN(E167)),MAX($B$50:B166)+1,"")</f>
      </c>
      <c r="C167" s="2">
        <f t="shared" si="5"/>
        <v>159</v>
      </c>
      <c r="D167" s="2">
        <f>DATI!D167</f>
        <v>2687</v>
      </c>
      <c r="E167" s="2">
        <f>D167+(D167-$I$4)*($I$13-10)/10-$I$4</f>
        <v>639.5</v>
      </c>
    </row>
    <row r="168" spans="1:5" ht="12.75">
      <c r="A168" s="2">
        <f t="shared" si="4"/>
        <v>-106</v>
      </c>
      <c r="B168" s="2">
        <f>IF(AND(ABS(A168)&gt;$I$12,SIGN(E167)&lt;&gt;SIGN(E168)),MAX($B$50:B167)+1,"")</f>
      </c>
      <c r="C168" s="2">
        <f t="shared" si="5"/>
        <v>160</v>
      </c>
      <c r="D168" s="2">
        <f>DATI!D168</f>
        <v>2581</v>
      </c>
      <c r="E168" s="2">
        <f>D168+(D168-$I$4)*($I$13-10)/10-$I$4</f>
        <v>533.5</v>
      </c>
    </row>
    <row r="169" spans="1:5" ht="12.75">
      <c r="A169" s="2">
        <f t="shared" si="4"/>
        <v>-143</v>
      </c>
      <c r="B169" s="2">
        <f>IF(AND(ABS(A169)&gt;$I$12,SIGN(E168)&lt;&gt;SIGN(E169)),MAX($B$50:B168)+1,"")</f>
      </c>
      <c r="C169" s="2">
        <f t="shared" si="5"/>
        <v>161</v>
      </c>
      <c r="D169" s="2">
        <f>DATI!D169</f>
        <v>2438</v>
      </c>
      <c r="E169" s="2">
        <f>D169+(D169-$I$4)*($I$13-10)/10-$I$4</f>
        <v>390.5</v>
      </c>
    </row>
    <row r="170" spans="1:5" ht="12.75">
      <c r="A170" s="2">
        <f t="shared" si="4"/>
        <v>-178</v>
      </c>
      <c r="B170" s="2">
        <f>IF(AND(ABS(A170)&gt;$I$12,SIGN(E169)&lt;&gt;SIGN(E170)),MAX($B$50:B169)+1,"")</f>
      </c>
      <c r="C170" s="2">
        <f t="shared" si="5"/>
        <v>162</v>
      </c>
      <c r="D170" s="2">
        <f>DATI!D170</f>
        <v>2260</v>
      </c>
      <c r="E170" s="2">
        <f>D170+(D170-$I$4)*($I$13-10)/10-$I$4</f>
        <v>212.5</v>
      </c>
    </row>
    <row r="171" spans="1:5" ht="12.75">
      <c r="A171" s="2">
        <f t="shared" si="4"/>
        <v>-205</v>
      </c>
      <c r="B171" s="2">
        <f>IF(AND(ABS(A171)&gt;$I$12,SIGN(E170)&lt;&gt;SIGN(E171)),MAX($B$50:B170)+1,"")</f>
      </c>
      <c r="C171" s="2">
        <f t="shared" si="5"/>
        <v>163</v>
      </c>
      <c r="D171" s="2">
        <f>DATI!D171</f>
        <v>2055</v>
      </c>
      <c r="E171" s="2">
        <f>D171+(D171-$I$4)*($I$13-10)/10-$I$4</f>
        <v>7.5</v>
      </c>
    </row>
    <row r="172" spans="1:5" ht="12.75">
      <c r="A172" s="2">
        <f t="shared" si="4"/>
        <v>-219</v>
      </c>
      <c r="B172" s="2">
        <f>IF(AND(ABS(A172)&gt;$I$12,SIGN(E171)&lt;&gt;SIGN(E172)),MAX($B$50:B171)+1,"")</f>
        <v>5</v>
      </c>
      <c r="C172" s="2">
        <f t="shared" si="5"/>
        <v>164</v>
      </c>
      <c r="D172" s="2">
        <f>DATI!D172</f>
        <v>1836</v>
      </c>
      <c r="E172" s="2">
        <f>D172+(D172-$I$4)*($I$13-10)/10-$I$4</f>
        <v>-211.5</v>
      </c>
    </row>
    <row r="173" spans="1:5" ht="12.75">
      <c r="A173" s="2">
        <f t="shared" si="4"/>
        <v>-216</v>
      </c>
      <c r="B173" s="2">
        <f>IF(AND(ABS(A173)&gt;$I$12,SIGN(E172)&lt;&gt;SIGN(E173)),MAX($B$50:B172)+1,"")</f>
      </c>
      <c r="C173" s="2">
        <f t="shared" si="5"/>
        <v>165</v>
      </c>
      <c r="D173" s="2">
        <f>DATI!D173</f>
        <v>1620</v>
      </c>
      <c r="E173" s="2">
        <f>D173+(D173-$I$4)*($I$13-10)/10-$I$4</f>
        <v>-427.5</v>
      </c>
    </row>
    <row r="174" spans="1:5" ht="12.75">
      <c r="A174" s="2">
        <f t="shared" si="4"/>
        <v>-194</v>
      </c>
      <c r="B174" s="2">
        <f>IF(AND(ABS(A174)&gt;$I$12,SIGN(E173)&lt;&gt;SIGN(E174)),MAX($B$50:B173)+1,"")</f>
      </c>
      <c r="C174" s="2">
        <f t="shared" si="5"/>
        <v>166</v>
      </c>
      <c r="D174" s="2">
        <f>DATI!D174</f>
        <v>1426</v>
      </c>
      <c r="E174" s="2">
        <f>D174+(D174-$I$4)*($I$13-10)/10-$I$4</f>
        <v>-621.5</v>
      </c>
    </row>
    <row r="175" spans="1:5" ht="12.75">
      <c r="A175" s="2">
        <f t="shared" si="4"/>
        <v>-155</v>
      </c>
      <c r="B175" s="2">
        <f>IF(AND(ABS(A175)&gt;$I$12,SIGN(E174)&lt;&gt;SIGN(E175)),MAX($B$50:B174)+1,"")</f>
      </c>
      <c r="C175" s="2">
        <f t="shared" si="5"/>
        <v>167</v>
      </c>
      <c r="D175" s="2">
        <f>DATI!D175</f>
        <v>1271</v>
      </c>
      <c r="E175" s="2">
        <f>D175+(D175-$I$4)*($I$13-10)/10-$I$4</f>
        <v>-776.5</v>
      </c>
    </row>
    <row r="176" spans="1:5" ht="12.75">
      <c r="A176" s="2">
        <f t="shared" si="4"/>
        <v>-100</v>
      </c>
      <c r="B176" s="2">
        <f>IF(AND(ABS(A176)&gt;$I$12,SIGN(E175)&lt;&gt;SIGN(E176)),MAX($B$50:B175)+1,"")</f>
      </c>
      <c r="C176" s="2">
        <f t="shared" si="5"/>
        <v>168</v>
      </c>
      <c r="D176" s="2">
        <f>DATI!D176</f>
        <v>1171</v>
      </c>
      <c r="E176" s="2">
        <f>D176+(D176-$I$4)*($I$13-10)/10-$I$4</f>
        <v>-876.5</v>
      </c>
    </row>
    <row r="177" spans="1:5" ht="12.75">
      <c r="A177" s="2">
        <f t="shared" si="4"/>
        <v>-36</v>
      </c>
      <c r="B177" s="2">
        <f>IF(AND(ABS(A177)&gt;$I$12,SIGN(E176)&lt;&gt;SIGN(E177)),MAX($B$50:B176)+1,"")</f>
      </c>
      <c r="C177" s="2">
        <f t="shared" si="5"/>
        <v>169</v>
      </c>
      <c r="D177" s="2">
        <f>DATI!D177</f>
        <v>1135</v>
      </c>
      <c r="E177" s="2">
        <f>D177+(D177-$I$4)*($I$13-10)/10-$I$4</f>
        <v>-912.5</v>
      </c>
    </row>
    <row r="178" spans="1:5" ht="12.75">
      <c r="A178" s="2">
        <f t="shared" si="4"/>
        <v>32</v>
      </c>
      <c r="B178" s="2">
        <f>IF(AND(ABS(A178)&gt;$I$12,SIGN(E177)&lt;&gt;SIGN(E178)),MAX($B$50:B177)+1,"")</f>
      </c>
      <c r="C178" s="2">
        <f t="shared" si="5"/>
        <v>170</v>
      </c>
      <c r="D178" s="2">
        <f>DATI!D178</f>
        <v>1167</v>
      </c>
      <c r="E178" s="2">
        <f>D178+(D178-$I$4)*($I$13-10)/10-$I$4</f>
        <v>-880.5</v>
      </c>
    </row>
    <row r="179" spans="1:5" ht="12.75">
      <c r="A179" s="2">
        <f t="shared" si="4"/>
        <v>94</v>
      </c>
      <c r="B179" s="2">
        <f>IF(AND(ABS(A179)&gt;$I$12,SIGN(E178)&lt;&gt;SIGN(E179)),MAX($B$50:B178)+1,"")</f>
      </c>
      <c r="C179" s="2">
        <f t="shared" si="5"/>
        <v>171</v>
      </c>
      <c r="D179" s="2">
        <f>DATI!D179</f>
        <v>1261</v>
      </c>
      <c r="E179" s="2">
        <f>D179+(D179-$I$4)*($I$13-10)/10-$I$4</f>
        <v>-786.5</v>
      </c>
    </row>
    <row r="180" spans="1:5" ht="12.75">
      <c r="A180" s="2">
        <f t="shared" si="4"/>
        <v>146</v>
      </c>
      <c r="B180" s="2">
        <f>IF(AND(ABS(A180)&gt;$I$12,SIGN(E179)&lt;&gt;SIGN(E180)),MAX($B$50:B179)+1,"")</f>
      </c>
      <c r="C180" s="2">
        <f t="shared" si="5"/>
        <v>172</v>
      </c>
      <c r="D180" s="2">
        <f>DATI!D180</f>
        <v>1407</v>
      </c>
      <c r="E180" s="2">
        <f>D180+(D180-$I$4)*($I$13-10)/10-$I$4</f>
        <v>-640.5</v>
      </c>
    </row>
    <row r="181" spans="1:5" ht="12.75">
      <c r="A181" s="2">
        <f t="shared" si="4"/>
        <v>183</v>
      </c>
      <c r="B181" s="2">
        <f>IF(AND(ABS(A181)&gt;$I$12,SIGN(E180)&lt;&gt;SIGN(E181)),MAX($B$50:B180)+1,"")</f>
      </c>
      <c r="C181" s="2">
        <f t="shared" si="5"/>
        <v>173</v>
      </c>
      <c r="D181" s="2">
        <f>DATI!D181</f>
        <v>1590</v>
      </c>
      <c r="E181" s="2">
        <f>D181+(D181-$I$4)*($I$13-10)/10-$I$4</f>
        <v>-457.5</v>
      </c>
    </row>
    <row r="182" spans="1:5" ht="12.75">
      <c r="A182" s="2">
        <f t="shared" si="4"/>
        <v>204</v>
      </c>
      <c r="B182" s="2">
        <f>IF(AND(ABS(A182)&gt;$I$12,SIGN(E181)&lt;&gt;SIGN(E182)),MAX($B$50:B181)+1,"")</f>
      </c>
      <c r="C182" s="2">
        <f t="shared" si="5"/>
        <v>174</v>
      </c>
      <c r="D182" s="2">
        <f>DATI!D182</f>
        <v>1794</v>
      </c>
      <c r="E182" s="2">
        <f>D182+(D182-$I$4)*($I$13-10)/10-$I$4</f>
        <v>-253.5</v>
      </c>
    </row>
    <row r="183" spans="1:5" ht="12.75">
      <c r="A183" s="2">
        <f t="shared" si="4"/>
        <v>211</v>
      </c>
      <c r="B183" s="2">
        <f>IF(AND(ABS(A183)&gt;$I$12,SIGN(E182)&lt;&gt;SIGN(E183)),MAX($B$50:B182)+1,"")</f>
      </c>
      <c r="C183" s="2">
        <f t="shared" si="5"/>
        <v>175</v>
      </c>
      <c r="D183" s="2">
        <f>DATI!D183</f>
        <v>2005</v>
      </c>
      <c r="E183" s="2">
        <f>D183+(D183-$I$4)*($I$13-10)/10-$I$4</f>
        <v>-42.5</v>
      </c>
    </row>
    <row r="184" spans="1:5" ht="12.75">
      <c r="A184" s="2">
        <f t="shared" si="4"/>
        <v>203</v>
      </c>
      <c r="B184" s="2">
        <f>IF(AND(ABS(A184)&gt;$I$12,SIGN(E183)&lt;&gt;SIGN(E184)),MAX($B$50:B183)+1,"")</f>
        <v>6</v>
      </c>
      <c r="C184" s="2">
        <f t="shared" si="5"/>
        <v>176</v>
      </c>
      <c r="D184" s="2">
        <f>DATI!D184</f>
        <v>2208</v>
      </c>
      <c r="E184" s="2">
        <f>D184+(D184-$I$4)*($I$13-10)/10-$I$4</f>
        <v>160.5</v>
      </c>
    </row>
    <row r="185" spans="1:5" ht="12.75">
      <c r="A185" s="2">
        <f t="shared" si="4"/>
        <v>188</v>
      </c>
      <c r="B185" s="2">
        <f>IF(AND(ABS(A185)&gt;$I$12,SIGN(E184)&lt;&gt;SIGN(E185)),MAX($B$50:B184)+1,"")</f>
      </c>
      <c r="C185" s="2">
        <f t="shared" si="5"/>
        <v>177</v>
      </c>
      <c r="D185" s="2">
        <f>DATI!D185</f>
        <v>2396</v>
      </c>
      <c r="E185" s="2">
        <f>D185+(D185-$I$4)*($I$13-10)/10-$I$4</f>
        <v>348.5</v>
      </c>
    </row>
    <row r="186" spans="1:5" ht="12.75">
      <c r="A186" s="2">
        <f t="shared" si="4"/>
        <v>167</v>
      </c>
      <c r="B186" s="2">
        <f>IF(AND(ABS(A186)&gt;$I$12,SIGN(E185)&lt;&gt;SIGN(E186)),MAX($B$50:B185)+1,"")</f>
      </c>
      <c r="C186" s="2">
        <f t="shared" si="5"/>
        <v>178</v>
      </c>
      <c r="D186" s="2">
        <f>DATI!D186</f>
        <v>2563</v>
      </c>
      <c r="E186" s="2">
        <f>D186+(D186-$I$4)*($I$13-10)/10-$I$4</f>
        <v>515.5</v>
      </c>
    </row>
    <row r="187" spans="1:5" ht="12.75">
      <c r="A187" s="2">
        <f t="shared" si="4"/>
        <v>143</v>
      </c>
      <c r="B187" s="2">
        <f>IF(AND(ABS(A187)&gt;$I$12,SIGN(E186)&lt;&gt;SIGN(E187)),MAX($B$50:B186)+1,"")</f>
      </c>
      <c r="C187" s="2">
        <f t="shared" si="5"/>
        <v>179</v>
      </c>
      <c r="D187" s="2">
        <f>DATI!D187</f>
        <v>2706</v>
      </c>
      <c r="E187" s="2">
        <f>D187+(D187-$I$4)*($I$13-10)/10-$I$4</f>
        <v>658.5</v>
      </c>
    </row>
    <row r="188" spans="1:5" ht="12.75">
      <c r="A188" s="2">
        <f t="shared" si="4"/>
        <v>116</v>
      </c>
      <c r="B188" s="2">
        <f>IF(AND(ABS(A188)&gt;$I$12,SIGN(E187)&lt;&gt;SIGN(E188)),MAX($B$50:B187)+1,"")</f>
      </c>
      <c r="C188" s="2">
        <f t="shared" si="5"/>
        <v>180</v>
      </c>
      <c r="D188" s="2">
        <f>DATI!D188</f>
        <v>2822</v>
      </c>
      <c r="E188" s="2">
        <f>D188+(D188-$I$4)*($I$13-10)/10-$I$4</f>
        <v>774.5</v>
      </c>
    </row>
    <row r="189" spans="1:5" ht="12.75">
      <c r="A189" s="2">
        <f t="shared" si="4"/>
        <v>83</v>
      </c>
      <c r="B189" s="2">
        <f>IF(AND(ABS(A189)&gt;$I$12,SIGN(E188)&lt;&gt;SIGN(E189)),MAX($B$50:B188)+1,"")</f>
      </c>
      <c r="C189" s="2">
        <f t="shared" si="5"/>
        <v>181</v>
      </c>
      <c r="D189" s="2">
        <f>DATI!D189</f>
        <v>2905</v>
      </c>
      <c r="E189" s="2">
        <f>D189+(D189-$I$4)*($I$13-10)/10-$I$4</f>
        <v>857.5</v>
      </c>
    </row>
    <row r="190" spans="1:5" ht="12.75">
      <c r="A190" s="2">
        <f t="shared" si="4"/>
        <v>42</v>
      </c>
      <c r="B190" s="2">
        <f>IF(AND(ABS(A190)&gt;$I$12,SIGN(E189)&lt;&gt;SIGN(E190)),MAX($B$50:B189)+1,"")</f>
      </c>
      <c r="C190" s="2">
        <f t="shared" si="5"/>
        <v>182</v>
      </c>
      <c r="D190" s="2">
        <f>DATI!D190</f>
        <v>2947</v>
      </c>
      <c r="E190" s="2">
        <f>D190+(D190-$I$4)*($I$13-10)/10-$I$4</f>
        <v>899.5</v>
      </c>
    </row>
    <row r="191" spans="1:5" ht="12.75">
      <c r="A191" s="2">
        <f t="shared" si="4"/>
        <v>-8</v>
      </c>
      <c r="B191" s="2">
        <f>IF(AND(ABS(A191)&gt;$I$12,SIGN(E190)&lt;&gt;SIGN(E191)),MAX($B$50:B190)+1,"")</f>
      </c>
      <c r="C191" s="2">
        <f t="shared" si="5"/>
        <v>183</v>
      </c>
      <c r="D191" s="2">
        <f>DATI!D191</f>
        <v>2939</v>
      </c>
      <c r="E191" s="2">
        <f>D191+(D191-$I$4)*($I$13-10)/10-$I$4</f>
        <v>891.5</v>
      </c>
    </row>
    <row r="192" spans="1:5" ht="12.75">
      <c r="A192" s="2">
        <f t="shared" si="4"/>
        <v>-65</v>
      </c>
      <c r="B192" s="2">
        <f>IF(AND(ABS(A192)&gt;$I$12,SIGN(E191)&lt;&gt;SIGN(E192)),MAX($B$50:B191)+1,"")</f>
      </c>
      <c r="C192" s="2">
        <f t="shared" si="5"/>
        <v>184</v>
      </c>
      <c r="D192" s="2">
        <f>DATI!D192</f>
        <v>2874</v>
      </c>
      <c r="E192" s="2">
        <f>D192+(D192-$I$4)*($I$13-10)/10-$I$4</f>
        <v>826.5</v>
      </c>
    </row>
    <row r="193" spans="1:5" ht="12.75">
      <c r="A193" s="2">
        <f t="shared" si="4"/>
        <v>-125</v>
      </c>
      <c r="B193" s="2">
        <f>IF(AND(ABS(A193)&gt;$I$12,SIGN(E192)&lt;&gt;SIGN(E193)),MAX($B$50:B192)+1,"")</f>
      </c>
      <c r="C193" s="2">
        <f t="shared" si="5"/>
        <v>185</v>
      </c>
      <c r="D193" s="2">
        <f>DATI!D193</f>
        <v>2749</v>
      </c>
      <c r="E193" s="2">
        <f>D193+(D193-$I$4)*($I$13-10)/10-$I$4</f>
        <v>701.5</v>
      </c>
    </row>
    <row r="194" spans="1:5" ht="12.75">
      <c r="A194" s="2">
        <f t="shared" si="4"/>
        <v>-181</v>
      </c>
      <c r="B194" s="2">
        <f>IF(AND(ABS(A194)&gt;$I$12,SIGN(E193)&lt;&gt;SIGN(E194)),MAX($B$50:B193)+1,"")</f>
      </c>
      <c r="C194" s="2">
        <f t="shared" si="5"/>
        <v>186</v>
      </c>
      <c r="D194" s="2">
        <f>DATI!D194</f>
        <v>2568</v>
      </c>
      <c r="E194" s="2">
        <f>D194+(D194-$I$4)*($I$13-10)/10-$I$4</f>
        <v>520.5</v>
      </c>
    </row>
    <row r="195" spans="1:5" ht="12.75">
      <c r="A195" s="2">
        <f t="shared" si="4"/>
        <v>-227</v>
      </c>
      <c r="B195" s="2">
        <f>IF(AND(ABS(A195)&gt;$I$12,SIGN(E194)&lt;&gt;SIGN(E195)),MAX($B$50:B194)+1,"")</f>
      </c>
      <c r="C195" s="2">
        <f t="shared" si="5"/>
        <v>187</v>
      </c>
      <c r="D195" s="2">
        <f>DATI!D195</f>
        <v>2341</v>
      </c>
      <c r="E195" s="2">
        <f>D195+(D195-$I$4)*($I$13-10)/10-$I$4</f>
        <v>293.5</v>
      </c>
    </row>
    <row r="196" spans="1:5" ht="12.75">
      <c r="A196" s="2">
        <f t="shared" si="4"/>
        <v>-258</v>
      </c>
      <c r="B196" s="2">
        <f>IF(AND(ABS(A196)&gt;$I$12,SIGN(E195)&lt;&gt;SIGN(E196)),MAX($B$50:B195)+1,"")</f>
      </c>
      <c r="C196" s="2">
        <f t="shared" si="5"/>
        <v>188</v>
      </c>
      <c r="D196" s="2">
        <f>DATI!D196</f>
        <v>2083</v>
      </c>
      <c r="E196" s="2">
        <f>D196+(D196-$I$4)*($I$13-10)/10-$I$4</f>
        <v>35.5</v>
      </c>
    </row>
    <row r="197" spans="1:5" ht="12.75">
      <c r="A197" s="2">
        <f t="shared" si="4"/>
        <v>-267</v>
      </c>
      <c r="B197" s="2">
        <f>IF(AND(ABS(A197)&gt;$I$12,SIGN(E196)&lt;&gt;SIGN(E197)),MAX($B$50:B196)+1,"")</f>
        <v>7</v>
      </c>
      <c r="C197" s="2">
        <f t="shared" si="5"/>
        <v>189</v>
      </c>
      <c r="D197" s="2">
        <f>DATI!D197</f>
        <v>1816</v>
      </c>
      <c r="E197" s="2">
        <f>D197+(D197-$I$4)*($I$13-10)/10-$I$4</f>
        <v>-231.5</v>
      </c>
    </row>
    <row r="198" spans="1:5" ht="12.75">
      <c r="A198" s="2">
        <f t="shared" si="4"/>
        <v>-256</v>
      </c>
      <c r="B198" s="2">
        <f>IF(AND(ABS(A198)&gt;$I$12,SIGN(E197)&lt;&gt;SIGN(E198)),MAX($B$50:B197)+1,"")</f>
      </c>
      <c r="C198" s="2">
        <f t="shared" si="5"/>
        <v>190</v>
      </c>
      <c r="D198" s="2">
        <f>DATI!D198</f>
        <v>1560</v>
      </c>
      <c r="E198" s="2">
        <f>D198+(D198-$I$4)*($I$13-10)/10-$I$4</f>
        <v>-487.5</v>
      </c>
    </row>
    <row r="199" spans="1:5" ht="12.75">
      <c r="A199" s="2">
        <f t="shared" si="4"/>
        <v>-222</v>
      </c>
      <c r="B199" s="2">
        <f>IF(AND(ABS(A199)&gt;$I$12,SIGN(E198)&lt;&gt;SIGN(E199)),MAX($B$50:B198)+1,"")</f>
      </c>
      <c r="C199" s="2">
        <f t="shared" si="5"/>
        <v>191</v>
      </c>
      <c r="D199" s="2">
        <f>DATI!D199</f>
        <v>1338</v>
      </c>
      <c r="E199" s="2">
        <f>D199+(D199-$I$4)*($I$13-10)/10-$I$4</f>
        <v>-709.5</v>
      </c>
    </row>
    <row r="200" spans="1:5" ht="12.75">
      <c r="A200" s="2">
        <f t="shared" si="4"/>
        <v>-170</v>
      </c>
      <c r="B200" s="2">
        <f>IF(AND(ABS(A200)&gt;$I$12,SIGN(E199)&lt;&gt;SIGN(E200)),MAX($B$50:B199)+1,"")</f>
      </c>
      <c r="C200" s="2">
        <f t="shared" si="5"/>
        <v>192</v>
      </c>
      <c r="D200" s="2">
        <f>DATI!D200</f>
        <v>1168</v>
      </c>
      <c r="E200" s="2">
        <f>D200+(D200-$I$4)*($I$13-10)/10-$I$4</f>
        <v>-879.5</v>
      </c>
    </row>
    <row r="201" spans="1:5" ht="12.75">
      <c r="A201" s="2">
        <f aca="true" t="shared" si="6" ref="A201:A264">(E201-E200)/$I$3</f>
        <v>-104</v>
      </c>
      <c r="B201" s="2">
        <f>IF(AND(ABS(A201)&gt;$I$12,SIGN(E200)&lt;&gt;SIGN(E201)),MAX($B$50:B200)+1,"")</f>
      </c>
      <c r="C201" s="2">
        <f aca="true" t="shared" si="7" ref="C201:C264">C200+$I$3</f>
        <v>193</v>
      </c>
      <c r="D201" s="2">
        <f>DATI!D201</f>
        <v>1064</v>
      </c>
      <c r="E201" s="2">
        <f>D201+(D201-$I$4)*($I$13-10)/10-$I$4</f>
        <v>-983.5</v>
      </c>
    </row>
    <row r="202" spans="1:5" ht="12.75">
      <c r="A202" s="2">
        <f t="shared" si="6"/>
        <v>-30</v>
      </c>
      <c r="B202" s="2">
        <f>IF(AND(ABS(A202)&gt;$I$12,SIGN(E201)&lt;&gt;SIGN(E202)),MAX($B$50:B201)+1,"")</f>
      </c>
      <c r="C202" s="2">
        <f t="shared" si="7"/>
        <v>194</v>
      </c>
      <c r="D202" s="2">
        <f>DATI!D202</f>
        <v>1034</v>
      </c>
      <c r="E202" s="2">
        <f>D202+(D202-$I$4)*($I$13-10)/10-$I$4</f>
        <v>-1013.5</v>
      </c>
    </row>
    <row r="203" spans="1:5" ht="12.75">
      <c r="A203" s="2">
        <f t="shared" si="6"/>
        <v>45</v>
      </c>
      <c r="B203" s="2">
        <f>IF(AND(ABS(A203)&gt;$I$12,SIGN(E202)&lt;&gt;SIGN(E203)),MAX($B$50:B202)+1,"")</f>
      </c>
      <c r="C203" s="2">
        <f t="shared" si="7"/>
        <v>195</v>
      </c>
      <c r="D203" s="2">
        <f>DATI!D203</f>
        <v>1079</v>
      </c>
      <c r="E203" s="2">
        <f>D203+(D203-$I$4)*($I$13-10)/10-$I$4</f>
        <v>-968.5</v>
      </c>
    </row>
    <row r="204" spans="1:5" ht="12.75">
      <c r="A204" s="2">
        <f t="shared" si="6"/>
        <v>114</v>
      </c>
      <c r="B204" s="2">
        <f>IF(AND(ABS(A204)&gt;$I$12,SIGN(E203)&lt;&gt;SIGN(E204)),MAX($B$50:B203)+1,"")</f>
      </c>
      <c r="C204" s="2">
        <f t="shared" si="7"/>
        <v>196</v>
      </c>
      <c r="D204" s="2">
        <f>DATI!D204</f>
        <v>1193</v>
      </c>
      <c r="E204" s="2">
        <f>D204+(D204-$I$4)*($I$13-10)/10-$I$4</f>
        <v>-854.5</v>
      </c>
    </row>
    <row r="205" spans="1:5" ht="12.75">
      <c r="A205" s="2">
        <f t="shared" si="6"/>
        <v>169</v>
      </c>
      <c r="B205" s="2">
        <f>IF(AND(ABS(A205)&gt;$I$12,SIGN(E204)&lt;&gt;SIGN(E205)),MAX($B$50:B204)+1,"")</f>
      </c>
      <c r="C205" s="2">
        <f t="shared" si="7"/>
        <v>197</v>
      </c>
      <c r="D205" s="2">
        <f>DATI!D205</f>
        <v>1362</v>
      </c>
      <c r="E205" s="2">
        <f>D205+(D205-$I$4)*($I$13-10)/10-$I$4</f>
        <v>-685.5</v>
      </c>
    </row>
    <row r="206" spans="1:5" ht="12.75">
      <c r="A206" s="2">
        <f t="shared" si="6"/>
        <v>207</v>
      </c>
      <c r="B206" s="2">
        <f>IF(AND(ABS(A206)&gt;$I$12,SIGN(E205)&lt;&gt;SIGN(E206)),MAX($B$50:B205)+1,"")</f>
      </c>
      <c r="C206" s="2">
        <f t="shared" si="7"/>
        <v>198</v>
      </c>
      <c r="D206" s="2">
        <f>DATI!D206</f>
        <v>1569</v>
      </c>
      <c r="E206" s="2">
        <f>D206+(D206-$I$4)*($I$13-10)/10-$I$4</f>
        <v>-478.5</v>
      </c>
    </row>
    <row r="207" spans="1:5" ht="12.75">
      <c r="A207" s="2">
        <f t="shared" si="6"/>
        <v>227</v>
      </c>
      <c r="B207" s="2">
        <f>IF(AND(ABS(A207)&gt;$I$12,SIGN(E206)&lt;&gt;SIGN(E207)),MAX($B$50:B206)+1,"")</f>
      </c>
      <c r="C207" s="2">
        <f t="shared" si="7"/>
        <v>199</v>
      </c>
      <c r="D207" s="2">
        <f>DATI!D207</f>
        <v>1796</v>
      </c>
      <c r="E207" s="2">
        <f>D207+(D207-$I$4)*($I$13-10)/10-$I$4</f>
        <v>-251.5</v>
      </c>
    </row>
    <row r="208" spans="1:5" ht="12.75">
      <c r="A208" s="2">
        <f t="shared" si="6"/>
        <v>231</v>
      </c>
      <c r="B208" s="2">
        <f>IF(AND(ABS(A208)&gt;$I$12,SIGN(E207)&lt;&gt;SIGN(E208)),MAX($B$50:B207)+1,"")</f>
      </c>
      <c r="C208" s="2">
        <f t="shared" si="7"/>
        <v>200</v>
      </c>
      <c r="D208" s="2">
        <f>DATI!D208</f>
        <v>2027</v>
      </c>
      <c r="E208" s="2">
        <f>D208+(D208-$I$4)*($I$13-10)/10-$I$4</f>
        <v>-20.5</v>
      </c>
    </row>
    <row r="209" spans="1:5" ht="12.75">
      <c r="A209" s="2">
        <f t="shared" si="6"/>
        <v>219</v>
      </c>
      <c r="B209" s="2">
        <f>IF(AND(ABS(A209)&gt;$I$12,SIGN(E208)&lt;&gt;SIGN(E209)),MAX($B$50:B208)+1,"")</f>
        <v>8</v>
      </c>
      <c r="C209" s="2">
        <f t="shared" si="7"/>
        <v>201</v>
      </c>
      <c r="D209" s="2">
        <f>DATI!D209</f>
        <v>2246</v>
      </c>
      <c r="E209" s="2">
        <f>D209+(D209-$I$4)*($I$13-10)/10-$I$4</f>
        <v>198.5</v>
      </c>
    </row>
    <row r="210" spans="1:5" ht="12.75">
      <c r="A210" s="2">
        <f t="shared" si="6"/>
        <v>195</v>
      </c>
      <c r="B210" s="2">
        <f>IF(AND(ABS(A210)&gt;$I$12,SIGN(E209)&lt;&gt;SIGN(E210)),MAX($B$50:B209)+1,"")</f>
      </c>
      <c r="C210" s="2">
        <f t="shared" si="7"/>
        <v>202</v>
      </c>
      <c r="D210" s="2">
        <f>DATI!D210</f>
        <v>2441</v>
      </c>
      <c r="E210" s="2">
        <f>D210+(D210-$I$4)*($I$13-10)/10-$I$4</f>
        <v>393.5</v>
      </c>
    </row>
    <row r="211" spans="1:5" ht="12.75">
      <c r="A211" s="2">
        <f t="shared" si="6"/>
        <v>166</v>
      </c>
      <c r="B211" s="2">
        <f>IF(AND(ABS(A211)&gt;$I$12,SIGN(E210)&lt;&gt;SIGN(E211)),MAX($B$50:B210)+1,"")</f>
      </c>
      <c r="C211" s="2">
        <f t="shared" si="7"/>
        <v>203</v>
      </c>
      <c r="D211" s="2">
        <f>DATI!D211</f>
        <v>2607</v>
      </c>
      <c r="E211" s="2">
        <f>D211+(D211-$I$4)*($I$13-10)/10-$I$4</f>
        <v>559.5</v>
      </c>
    </row>
    <row r="212" spans="1:5" ht="12.75">
      <c r="A212" s="2">
        <f t="shared" si="6"/>
        <v>130</v>
      </c>
      <c r="B212" s="2">
        <f>IF(AND(ABS(A212)&gt;$I$12,SIGN(E211)&lt;&gt;SIGN(E212)),MAX($B$50:B211)+1,"")</f>
      </c>
      <c r="C212" s="2">
        <f t="shared" si="7"/>
        <v>204</v>
      </c>
      <c r="D212" s="2">
        <f>DATI!D212</f>
        <v>2737</v>
      </c>
      <c r="E212" s="2">
        <f>D212+(D212-$I$4)*($I$13-10)/10-$I$4</f>
        <v>689.5</v>
      </c>
    </row>
    <row r="213" spans="1:5" ht="12.75">
      <c r="A213" s="2">
        <f t="shared" si="6"/>
        <v>92</v>
      </c>
      <c r="B213" s="2">
        <f>IF(AND(ABS(A213)&gt;$I$12,SIGN(E212)&lt;&gt;SIGN(E213)),MAX($B$50:B212)+1,"")</f>
      </c>
      <c r="C213" s="2">
        <f t="shared" si="7"/>
        <v>205</v>
      </c>
      <c r="D213" s="2">
        <f>DATI!D213</f>
        <v>2829</v>
      </c>
      <c r="E213" s="2">
        <f>D213+(D213-$I$4)*($I$13-10)/10-$I$4</f>
        <v>781.5</v>
      </c>
    </row>
    <row r="214" spans="1:5" ht="12.75">
      <c r="A214" s="2">
        <f t="shared" si="6"/>
        <v>50</v>
      </c>
      <c r="B214" s="2">
        <f>IF(AND(ABS(A214)&gt;$I$12,SIGN(E213)&lt;&gt;SIGN(E214)),MAX($B$50:B213)+1,"")</f>
      </c>
      <c r="C214" s="2">
        <f t="shared" si="7"/>
        <v>206</v>
      </c>
      <c r="D214" s="2">
        <f>DATI!D214</f>
        <v>2879</v>
      </c>
      <c r="E214" s="2">
        <f>D214+(D214-$I$4)*($I$13-10)/10-$I$4</f>
        <v>831.5</v>
      </c>
    </row>
    <row r="215" spans="1:5" ht="12.75">
      <c r="A215" s="2">
        <f t="shared" si="6"/>
        <v>9</v>
      </c>
      <c r="B215" s="2">
        <f>IF(AND(ABS(A215)&gt;$I$12,SIGN(E214)&lt;&gt;SIGN(E215)),MAX($B$50:B214)+1,"")</f>
      </c>
      <c r="C215" s="2">
        <f t="shared" si="7"/>
        <v>207</v>
      </c>
      <c r="D215" s="2">
        <f>DATI!D215</f>
        <v>2888</v>
      </c>
      <c r="E215" s="2">
        <f>D215+(D215-$I$4)*($I$13-10)/10-$I$4</f>
        <v>840.5</v>
      </c>
    </row>
    <row r="216" spans="1:5" ht="12.75">
      <c r="A216" s="2">
        <f t="shared" si="6"/>
        <v>-33</v>
      </c>
      <c r="B216" s="2">
        <f>IF(AND(ABS(A216)&gt;$I$12,SIGN(E215)&lt;&gt;SIGN(E216)),MAX($B$50:B215)+1,"")</f>
      </c>
      <c r="C216" s="2">
        <f t="shared" si="7"/>
        <v>208</v>
      </c>
      <c r="D216" s="2">
        <f>DATI!D216</f>
        <v>2855</v>
      </c>
      <c r="E216" s="2">
        <f>D216+(D216-$I$4)*($I$13-10)/10-$I$4</f>
        <v>807.5</v>
      </c>
    </row>
    <row r="217" spans="1:5" ht="12.75">
      <c r="A217" s="2">
        <f t="shared" si="6"/>
        <v>-75</v>
      </c>
      <c r="B217" s="2">
        <f>IF(AND(ABS(A217)&gt;$I$12,SIGN(E216)&lt;&gt;SIGN(E217)),MAX($B$50:B216)+1,"")</f>
      </c>
      <c r="C217" s="2">
        <f t="shared" si="7"/>
        <v>209</v>
      </c>
      <c r="D217" s="2">
        <f>DATI!D217</f>
        <v>2780</v>
      </c>
      <c r="E217" s="2">
        <f>D217+(D217-$I$4)*($I$13-10)/10-$I$4</f>
        <v>732.5</v>
      </c>
    </row>
    <row r="218" spans="1:5" ht="12.75">
      <c r="A218" s="2">
        <f t="shared" si="6"/>
        <v>-112</v>
      </c>
      <c r="B218" s="2">
        <f>IF(AND(ABS(A218)&gt;$I$12,SIGN(E217)&lt;&gt;SIGN(E218)),MAX($B$50:B217)+1,"")</f>
      </c>
      <c r="C218" s="2">
        <f t="shared" si="7"/>
        <v>210</v>
      </c>
      <c r="D218" s="2">
        <f>DATI!D218</f>
        <v>2668</v>
      </c>
      <c r="E218" s="2">
        <f>D218+(D218-$I$4)*($I$13-10)/10-$I$4</f>
        <v>620.5</v>
      </c>
    </row>
    <row r="219" spans="1:5" ht="12.75">
      <c r="A219" s="2">
        <f t="shared" si="6"/>
        <v>-149</v>
      </c>
      <c r="B219" s="2">
        <f>IF(AND(ABS(A219)&gt;$I$12,SIGN(E218)&lt;&gt;SIGN(E219)),MAX($B$50:B218)+1,"")</f>
      </c>
      <c r="C219" s="2">
        <f t="shared" si="7"/>
        <v>211</v>
      </c>
      <c r="D219" s="2">
        <f>DATI!D219</f>
        <v>2519</v>
      </c>
      <c r="E219" s="2">
        <f>D219+(D219-$I$4)*($I$13-10)/10-$I$4</f>
        <v>471.5</v>
      </c>
    </row>
    <row r="220" spans="1:5" ht="12.75">
      <c r="A220" s="2">
        <f t="shared" si="6"/>
        <v>-181</v>
      </c>
      <c r="B220" s="2">
        <f>IF(AND(ABS(A220)&gt;$I$12,SIGN(E219)&lt;&gt;SIGN(E220)),MAX($B$50:B219)+1,"")</f>
      </c>
      <c r="C220" s="2">
        <f t="shared" si="7"/>
        <v>212</v>
      </c>
      <c r="D220" s="2">
        <f>DATI!D220</f>
        <v>2338</v>
      </c>
      <c r="E220" s="2">
        <f>D220+(D220-$I$4)*($I$13-10)/10-$I$4</f>
        <v>290.5</v>
      </c>
    </row>
    <row r="221" spans="1:5" ht="12.75">
      <c r="A221" s="2">
        <f t="shared" si="6"/>
        <v>-205</v>
      </c>
      <c r="B221" s="2">
        <f>IF(AND(ABS(A221)&gt;$I$12,SIGN(E220)&lt;&gt;SIGN(E221)),MAX($B$50:B220)+1,"")</f>
      </c>
      <c r="C221" s="2">
        <f t="shared" si="7"/>
        <v>213</v>
      </c>
      <c r="D221" s="2">
        <f>DATI!D221</f>
        <v>2133</v>
      </c>
      <c r="E221" s="2">
        <f>D221+(D221-$I$4)*($I$13-10)/10-$I$4</f>
        <v>85.5</v>
      </c>
    </row>
    <row r="222" spans="1:5" ht="12.75">
      <c r="A222" s="2">
        <f t="shared" si="6"/>
        <v>-221</v>
      </c>
      <c r="B222" s="2">
        <f>IF(AND(ABS(A222)&gt;$I$12,SIGN(E221)&lt;&gt;SIGN(E222)),MAX($B$50:B221)+1,"")</f>
        <v>9</v>
      </c>
      <c r="C222" s="2">
        <f t="shared" si="7"/>
        <v>214</v>
      </c>
      <c r="D222" s="2">
        <f>DATI!D222</f>
        <v>1912</v>
      </c>
      <c r="E222" s="2">
        <f>D222+(D222-$I$4)*($I$13-10)/10-$I$4</f>
        <v>-135.5</v>
      </c>
    </row>
    <row r="223" spans="1:5" ht="12.75">
      <c r="A223" s="2">
        <f t="shared" si="6"/>
        <v>-220</v>
      </c>
      <c r="B223" s="2">
        <f>IF(AND(ABS(A223)&gt;$I$12,SIGN(E222)&lt;&gt;SIGN(E223)),MAX($B$50:B222)+1,"")</f>
      </c>
      <c r="C223" s="2">
        <f t="shared" si="7"/>
        <v>215</v>
      </c>
      <c r="D223" s="2">
        <f>DATI!D223</f>
        <v>1692</v>
      </c>
      <c r="E223" s="2">
        <f>D223+(D223-$I$4)*($I$13-10)/10-$I$4</f>
        <v>-355.5</v>
      </c>
    </row>
    <row r="224" spans="1:5" ht="12.75">
      <c r="A224" s="2">
        <f t="shared" si="6"/>
        <v>-204</v>
      </c>
      <c r="B224" s="2">
        <f>IF(AND(ABS(A224)&gt;$I$12,SIGN(E223)&lt;&gt;SIGN(E224)),MAX($B$50:B223)+1,"")</f>
      </c>
      <c r="C224" s="2">
        <f t="shared" si="7"/>
        <v>216</v>
      </c>
      <c r="D224" s="2">
        <f>DATI!D224</f>
        <v>1488</v>
      </c>
      <c r="E224" s="2">
        <f>D224+(D224-$I$4)*($I$13-10)/10-$I$4</f>
        <v>-559.5</v>
      </c>
    </row>
    <row r="225" spans="1:5" ht="12.75">
      <c r="A225" s="2">
        <f t="shared" si="6"/>
        <v>-172</v>
      </c>
      <c r="B225" s="2">
        <f>IF(AND(ABS(A225)&gt;$I$12,SIGN(E224)&lt;&gt;SIGN(E225)),MAX($B$50:B224)+1,"")</f>
      </c>
      <c r="C225" s="2">
        <f t="shared" si="7"/>
        <v>217</v>
      </c>
      <c r="D225" s="2">
        <f>DATI!D225</f>
        <v>1316</v>
      </c>
      <c r="E225" s="2">
        <f>D225+(D225-$I$4)*($I$13-10)/10-$I$4</f>
        <v>-731.5</v>
      </c>
    </row>
    <row r="226" spans="1:5" ht="12.75">
      <c r="A226" s="2">
        <f t="shared" si="6"/>
        <v>-123</v>
      </c>
      <c r="B226" s="2">
        <f>IF(AND(ABS(A226)&gt;$I$12,SIGN(E225)&lt;&gt;SIGN(E226)),MAX($B$50:B225)+1,"")</f>
      </c>
      <c r="C226" s="2">
        <f t="shared" si="7"/>
        <v>218</v>
      </c>
      <c r="D226" s="2">
        <f>DATI!D226</f>
        <v>1193</v>
      </c>
      <c r="E226" s="2">
        <f>D226+(D226-$I$4)*($I$13-10)/10-$I$4</f>
        <v>-854.5</v>
      </c>
    </row>
    <row r="227" spans="1:5" ht="12.75">
      <c r="A227" s="2">
        <f t="shared" si="6"/>
        <v>-64</v>
      </c>
      <c r="B227" s="2">
        <f>IF(AND(ABS(A227)&gt;$I$12,SIGN(E226)&lt;&gt;SIGN(E227)),MAX($B$50:B226)+1,"")</f>
      </c>
      <c r="C227" s="2">
        <f t="shared" si="7"/>
        <v>219</v>
      </c>
      <c r="D227" s="2">
        <f>DATI!D227</f>
        <v>1129</v>
      </c>
      <c r="E227" s="2">
        <f>D227+(D227-$I$4)*($I$13-10)/10-$I$4</f>
        <v>-918.5</v>
      </c>
    </row>
    <row r="228" spans="1:5" ht="12.75">
      <c r="A228" s="2">
        <f t="shared" si="6"/>
        <v>-2</v>
      </c>
      <c r="B228" s="2">
        <f>IF(AND(ABS(A228)&gt;$I$12,SIGN(E227)&lt;&gt;SIGN(E228)),MAX($B$50:B227)+1,"")</f>
      </c>
      <c r="C228" s="2">
        <f t="shared" si="7"/>
        <v>220</v>
      </c>
      <c r="D228" s="2">
        <f>DATI!D228</f>
        <v>1127</v>
      </c>
      <c r="E228" s="2">
        <f>D228+(D228-$I$4)*($I$13-10)/10-$I$4</f>
        <v>-920.5</v>
      </c>
    </row>
    <row r="229" spans="1:5" ht="12.75">
      <c r="A229" s="2">
        <f t="shared" si="6"/>
        <v>60</v>
      </c>
      <c r="B229" s="2">
        <f>IF(AND(ABS(A229)&gt;$I$12,SIGN(E228)&lt;&gt;SIGN(E229)),MAX($B$50:B228)+1,"")</f>
      </c>
      <c r="C229" s="2">
        <f t="shared" si="7"/>
        <v>221</v>
      </c>
      <c r="D229" s="2">
        <f>DATI!D229</f>
        <v>1187</v>
      </c>
      <c r="E229" s="2">
        <f>D229+(D229-$I$4)*($I$13-10)/10-$I$4</f>
        <v>-860.5</v>
      </c>
    </row>
    <row r="230" spans="1:5" ht="12.75">
      <c r="A230" s="2">
        <f t="shared" si="6"/>
        <v>115</v>
      </c>
      <c r="B230" s="2">
        <f>IF(AND(ABS(A230)&gt;$I$12,SIGN(E229)&lt;&gt;SIGN(E230)),MAX($B$50:B229)+1,"")</f>
      </c>
      <c r="C230" s="2">
        <f t="shared" si="7"/>
        <v>222</v>
      </c>
      <c r="D230" s="2">
        <f>DATI!D230</f>
        <v>1302</v>
      </c>
      <c r="E230" s="2">
        <f>D230+(D230-$I$4)*($I$13-10)/10-$I$4</f>
        <v>-745.5</v>
      </c>
    </row>
    <row r="231" spans="1:5" ht="12.75">
      <c r="A231" s="2">
        <f t="shared" si="6"/>
        <v>159</v>
      </c>
      <c r="B231" s="2">
        <f>IF(AND(ABS(A231)&gt;$I$12,SIGN(E230)&lt;&gt;SIGN(E231)),MAX($B$50:B230)+1,"")</f>
      </c>
      <c r="C231" s="2">
        <f t="shared" si="7"/>
        <v>223</v>
      </c>
      <c r="D231" s="2">
        <f>DATI!D231</f>
        <v>1461</v>
      </c>
      <c r="E231" s="2">
        <f>D231+(D231-$I$4)*($I$13-10)/10-$I$4</f>
        <v>-586.5</v>
      </c>
    </row>
    <row r="232" spans="1:5" ht="12.75">
      <c r="A232" s="2">
        <f t="shared" si="6"/>
        <v>188</v>
      </c>
      <c r="B232" s="2">
        <f>IF(AND(ABS(A232)&gt;$I$12,SIGN(E231)&lt;&gt;SIGN(E232)),MAX($B$50:B231)+1,"")</f>
      </c>
      <c r="C232" s="2">
        <f t="shared" si="7"/>
        <v>224</v>
      </c>
      <c r="D232" s="2">
        <f>DATI!D232</f>
        <v>1649</v>
      </c>
      <c r="E232" s="2">
        <f>D232+(D232-$I$4)*($I$13-10)/10-$I$4</f>
        <v>-398.5</v>
      </c>
    </row>
    <row r="233" spans="1:5" ht="12.75">
      <c r="A233" s="2">
        <f t="shared" si="6"/>
        <v>202</v>
      </c>
      <c r="B233" s="2">
        <f>IF(AND(ABS(A233)&gt;$I$12,SIGN(E232)&lt;&gt;SIGN(E233)),MAX($B$50:B232)+1,"")</f>
      </c>
      <c r="C233" s="2">
        <f t="shared" si="7"/>
        <v>225</v>
      </c>
      <c r="D233" s="2">
        <f>DATI!D233</f>
        <v>1851</v>
      </c>
      <c r="E233" s="2">
        <f>D233+(D233-$I$4)*($I$13-10)/10-$I$4</f>
        <v>-196.5</v>
      </c>
    </row>
    <row r="234" spans="1:5" ht="12.75">
      <c r="A234" s="2">
        <f t="shared" si="6"/>
        <v>202</v>
      </c>
      <c r="B234" s="2">
        <f>IF(AND(ABS(A234)&gt;$I$12,SIGN(E233)&lt;&gt;SIGN(E234)),MAX($B$50:B233)+1,"")</f>
        <v>10</v>
      </c>
      <c r="C234" s="2">
        <f t="shared" si="7"/>
        <v>226</v>
      </c>
      <c r="D234" s="2">
        <f>DATI!D234</f>
        <v>2053</v>
      </c>
      <c r="E234" s="2">
        <f>D234+(D234-$I$4)*($I$13-10)/10-$I$4</f>
        <v>5.5</v>
      </c>
    </row>
    <row r="235" spans="1:5" ht="12.75">
      <c r="A235" s="2">
        <f t="shared" si="6"/>
        <v>190</v>
      </c>
      <c r="B235" s="2">
        <f>IF(AND(ABS(A235)&gt;$I$12,SIGN(E234)&lt;&gt;SIGN(E235)),MAX($B$50:B234)+1,"")</f>
      </c>
      <c r="C235" s="2">
        <f t="shared" si="7"/>
        <v>227</v>
      </c>
      <c r="D235" s="2">
        <f>DATI!D235</f>
        <v>2243</v>
      </c>
      <c r="E235" s="2">
        <f>D235+(D235-$I$4)*($I$13-10)/10-$I$4</f>
        <v>195.5</v>
      </c>
    </row>
    <row r="236" spans="1:5" ht="12.75">
      <c r="A236" s="2">
        <f t="shared" si="6"/>
        <v>170</v>
      </c>
      <c r="B236" s="2">
        <f>IF(AND(ABS(A236)&gt;$I$12,SIGN(E235)&lt;&gt;SIGN(E236)),MAX($B$50:B235)+1,"")</f>
      </c>
      <c r="C236" s="2">
        <f t="shared" si="7"/>
        <v>228</v>
      </c>
      <c r="D236" s="2">
        <f>DATI!D236</f>
        <v>2413</v>
      </c>
      <c r="E236" s="2">
        <f>D236+(D236-$I$4)*($I$13-10)/10-$I$4</f>
        <v>365.5</v>
      </c>
    </row>
    <row r="237" spans="1:5" ht="12.75">
      <c r="A237" s="2">
        <f t="shared" si="6"/>
        <v>145</v>
      </c>
      <c r="B237" s="2">
        <f>IF(AND(ABS(A237)&gt;$I$12,SIGN(E236)&lt;&gt;SIGN(E237)),MAX($B$50:B236)+1,"")</f>
      </c>
      <c r="C237" s="2">
        <f t="shared" si="7"/>
        <v>229</v>
      </c>
      <c r="D237" s="2">
        <f>DATI!D237</f>
        <v>2558</v>
      </c>
      <c r="E237" s="2">
        <f>D237+(D237-$I$4)*($I$13-10)/10-$I$4</f>
        <v>510.5</v>
      </c>
    </row>
    <row r="238" spans="1:5" ht="12.75">
      <c r="A238" s="2">
        <f t="shared" si="6"/>
        <v>118</v>
      </c>
      <c r="B238" s="2">
        <f>IF(AND(ABS(A238)&gt;$I$12,SIGN(E237)&lt;&gt;SIGN(E238)),MAX($B$50:B237)+1,"")</f>
      </c>
      <c r="C238" s="2">
        <f t="shared" si="7"/>
        <v>230</v>
      </c>
      <c r="D238" s="2">
        <f>DATI!D238</f>
        <v>2676</v>
      </c>
      <c r="E238" s="2">
        <f>D238+(D238-$I$4)*($I$13-10)/10-$I$4</f>
        <v>628.5</v>
      </c>
    </row>
    <row r="239" spans="1:5" ht="12.75">
      <c r="A239" s="2">
        <f t="shared" si="6"/>
        <v>89</v>
      </c>
      <c r="B239" s="2">
        <f>IF(AND(ABS(A239)&gt;$I$12,SIGN(E238)&lt;&gt;SIGN(E239)),MAX($B$50:B238)+1,"")</f>
      </c>
      <c r="C239" s="2">
        <f t="shared" si="7"/>
        <v>231</v>
      </c>
      <c r="D239" s="2">
        <f>DATI!D239</f>
        <v>2765</v>
      </c>
      <c r="E239" s="2">
        <f>D239+(D239-$I$4)*($I$13-10)/10-$I$4</f>
        <v>717.5</v>
      </c>
    </row>
    <row r="240" spans="1:5" ht="12.75">
      <c r="A240" s="2">
        <f t="shared" si="6"/>
        <v>58</v>
      </c>
      <c r="B240" s="2">
        <f>IF(AND(ABS(A240)&gt;$I$12,SIGN(E239)&lt;&gt;SIGN(E240)),MAX($B$50:B239)+1,"")</f>
      </c>
      <c r="C240" s="2">
        <f t="shared" si="7"/>
        <v>232</v>
      </c>
      <c r="D240" s="2">
        <f>DATI!D240</f>
        <v>2823</v>
      </c>
      <c r="E240" s="2">
        <f>D240+(D240-$I$4)*($I$13-10)/10-$I$4</f>
        <v>775.5</v>
      </c>
    </row>
    <row r="241" spans="1:5" ht="12.75">
      <c r="A241" s="2">
        <f t="shared" si="6"/>
        <v>21</v>
      </c>
      <c r="B241" s="2">
        <f>IF(AND(ABS(A241)&gt;$I$12,SIGN(E240)&lt;&gt;SIGN(E241)),MAX($B$50:B240)+1,"")</f>
      </c>
      <c r="C241" s="2">
        <f t="shared" si="7"/>
        <v>233</v>
      </c>
      <c r="D241" s="2">
        <f>DATI!D241</f>
        <v>2844</v>
      </c>
      <c r="E241" s="2">
        <f>D241+(D241-$I$4)*($I$13-10)/10-$I$4</f>
        <v>796.5</v>
      </c>
    </row>
    <row r="242" spans="1:5" ht="12.75">
      <c r="A242" s="2">
        <f t="shared" si="6"/>
        <v>-19</v>
      </c>
      <c r="B242" s="2">
        <f>IF(AND(ABS(A242)&gt;$I$12,SIGN(E241)&lt;&gt;SIGN(E242)),MAX($B$50:B241)+1,"")</f>
      </c>
      <c r="C242" s="2">
        <f t="shared" si="7"/>
        <v>234</v>
      </c>
      <c r="D242" s="2">
        <f>DATI!D242</f>
        <v>2825</v>
      </c>
      <c r="E242" s="2">
        <f>D242+(D242-$I$4)*($I$13-10)/10-$I$4</f>
        <v>777.5</v>
      </c>
    </row>
    <row r="243" spans="1:5" ht="12.75">
      <c r="A243" s="2">
        <f t="shared" si="6"/>
        <v>-63</v>
      </c>
      <c r="B243" s="2">
        <f>IF(AND(ABS(A243)&gt;$I$12,SIGN(E242)&lt;&gt;SIGN(E243)),MAX($B$50:B242)+1,"")</f>
      </c>
      <c r="C243" s="2">
        <f t="shared" si="7"/>
        <v>235</v>
      </c>
      <c r="D243" s="2">
        <f>DATI!D243</f>
        <v>2762</v>
      </c>
      <c r="E243" s="2">
        <f>D243+(D243-$I$4)*($I$13-10)/10-$I$4</f>
        <v>714.5</v>
      </c>
    </row>
    <row r="244" spans="1:5" ht="12.75">
      <c r="A244" s="2">
        <f t="shared" si="6"/>
        <v>-108</v>
      </c>
      <c r="B244" s="2">
        <f>IF(AND(ABS(A244)&gt;$I$12,SIGN(E243)&lt;&gt;SIGN(E244)),MAX($B$50:B243)+1,"")</f>
      </c>
      <c r="C244" s="2">
        <f t="shared" si="7"/>
        <v>236</v>
      </c>
      <c r="D244" s="2">
        <f>DATI!D244</f>
        <v>2654</v>
      </c>
      <c r="E244" s="2">
        <f>D244+(D244-$I$4)*($I$13-10)/10-$I$4</f>
        <v>606.5</v>
      </c>
    </row>
    <row r="245" spans="1:5" ht="12.75">
      <c r="A245" s="2">
        <f t="shared" si="6"/>
        <v>-150</v>
      </c>
      <c r="B245" s="2">
        <f>IF(AND(ABS(A245)&gt;$I$12,SIGN(E244)&lt;&gt;SIGN(E245)),MAX($B$50:B244)+1,"")</f>
      </c>
      <c r="C245" s="2">
        <f t="shared" si="7"/>
        <v>237</v>
      </c>
      <c r="D245" s="2">
        <f>DATI!D245</f>
        <v>2504</v>
      </c>
      <c r="E245" s="2">
        <f>D245+(D245-$I$4)*($I$13-10)/10-$I$4</f>
        <v>456.5</v>
      </c>
    </row>
    <row r="246" spans="1:5" ht="12.75">
      <c r="A246" s="2">
        <f t="shared" si="6"/>
        <v>-186</v>
      </c>
      <c r="B246" s="2">
        <f>IF(AND(ABS(A246)&gt;$I$12,SIGN(E245)&lt;&gt;SIGN(E246)),MAX($B$50:B245)+1,"")</f>
      </c>
      <c r="C246" s="2">
        <f t="shared" si="7"/>
        <v>238</v>
      </c>
      <c r="D246" s="2">
        <f>DATI!D246</f>
        <v>2318</v>
      </c>
      <c r="E246" s="2">
        <f>D246+(D246-$I$4)*($I$13-10)/10-$I$4</f>
        <v>270.5</v>
      </c>
    </row>
    <row r="247" spans="1:5" ht="12.75">
      <c r="A247" s="2">
        <f t="shared" si="6"/>
        <v>-209</v>
      </c>
      <c r="B247" s="2">
        <f>IF(AND(ABS(A247)&gt;$I$12,SIGN(E246)&lt;&gt;SIGN(E247)),MAX($B$50:B246)+1,"")</f>
      </c>
      <c r="C247" s="2">
        <f t="shared" si="7"/>
        <v>239</v>
      </c>
      <c r="D247" s="2">
        <f>DATI!D247</f>
        <v>2109</v>
      </c>
      <c r="E247" s="2">
        <f>D247+(D247-$I$4)*($I$13-10)/10-$I$4</f>
        <v>61.5</v>
      </c>
    </row>
    <row r="248" spans="1:5" ht="12.75">
      <c r="A248" s="2">
        <f t="shared" si="6"/>
        <v>-221</v>
      </c>
      <c r="B248" s="2">
        <f>IF(AND(ABS(A248)&gt;$I$12,SIGN(E247)&lt;&gt;SIGN(E248)),MAX($B$50:B247)+1,"")</f>
        <v>11</v>
      </c>
      <c r="C248" s="2">
        <f t="shared" si="7"/>
        <v>240</v>
      </c>
      <c r="D248" s="2">
        <f>DATI!D248</f>
        <v>1888</v>
      </c>
      <c r="E248" s="2">
        <f>D248+(D248-$I$4)*($I$13-10)/10-$I$4</f>
        <v>-159.5</v>
      </c>
    </row>
    <row r="249" spans="1:5" ht="12.75">
      <c r="A249" s="2">
        <f t="shared" si="6"/>
        <v>-219</v>
      </c>
      <c r="B249" s="2">
        <f>IF(AND(ABS(A249)&gt;$I$12,SIGN(E248)&lt;&gt;SIGN(E249)),MAX($B$50:B248)+1,"")</f>
      </c>
      <c r="C249" s="2">
        <f t="shared" si="7"/>
        <v>241</v>
      </c>
      <c r="D249" s="2">
        <f>DATI!D249</f>
        <v>1669</v>
      </c>
      <c r="E249" s="2">
        <f>D249+(D249-$I$4)*($I$13-10)/10-$I$4</f>
        <v>-378.5</v>
      </c>
    </row>
    <row r="250" spans="1:5" ht="12.75">
      <c r="A250" s="2">
        <f t="shared" si="6"/>
        <v>-200</v>
      </c>
      <c r="B250" s="2">
        <f>IF(AND(ABS(A250)&gt;$I$12,SIGN(E249)&lt;&gt;SIGN(E250)),MAX($B$50:B249)+1,"")</f>
      </c>
      <c r="C250" s="2">
        <f t="shared" si="7"/>
        <v>242</v>
      </c>
      <c r="D250" s="2">
        <f>DATI!D250</f>
        <v>1469</v>
      </c>
      <c r="E250" s="2">
        <f>D250+(D250-$I$4)*($I$13-10)/10-$I$4</f>
        <v>-578.5</v>
      </c>
    </row>
    <row r="251" spans="1:5" ht="12.75">
      <c r="A251" s="2">
        <f t="shared" si="6"/>
        <v>-168</v>
      </c>
      <c r="B251" s="2">
        <f>IF(AND(ABS(A251)&gt;$I$12,SIGN(E250)&lt;&gt;SIGN(E251)),MAX($B$50:B250)+1,"")</f>
      </c>
      <c r="C251" s="2">
        <f t="shared" si="7"/>
        <v>243</v>
      </c>
      <c r="D251" s="2">
        <f>DATI!D251</f>
        <v>1301</v>
      </c>
      <c r="E251" s="2">
        <f>D251+(D251-$I$4)*($I$13-10)/10-$I$4</f>
        <v>-746.5</v>
      </c>
    </row>
    <row r="252" spans="1:5" ht="12.75">
      <c r="A252" s="2">
        <f t="shared" si="6"/>
        <v>-120</v>
      </c>
      <c r="B252" s="2">
        <f>IF(AND(ABS(A252)&gt;$I$12,SIGN(E251)&lt;&gt;SIGN(E252)),MAX($B$50:B251)+1,"")</f>
      </c>
      <c r="C252" s="2">
        <f t="shared" si="7"/>
        <v>244</v>
      </c>
      <c r="D252" s="2">
        <f>DATI!D252</f>
        <v>1181</v>
      </c>
      <c r="E252" s="2">
        <f>D252+(D252-$I$4)*($I$13-10)/10-$I$4</f>
        <v>-866.5</v>
      </c>
    </row>
    <row r="253" spans="1:5" ht="12.75">
      <c r="A253" s="2">
        <f t="shared" si="6"/>
        <v>-59</v>
      </c>
      <c r="B253" s="2">
        <f>IF(AND(ABS(A253)&gt;$I$12,SIGN(E252)&lt;&gt;SIGN(E253)),MAX($B$50:B252)+1,"")</f>
      </c>
      <c r="C253" s="2">
        <f t="shared" si="7"/>
        <v>245</v>
      </c>
      <c r="D253" s="2">
        <f>DATI!D253</f>
        <v>1122</v>
      </c>
      <c r="E253" s="2">
        <f>D253+(D253-$I$4)*($I$13-10)/10-$I$4</f>
        <v>-925.5</v>
      </c>
    </row>
    <row r="254" spans="1:5" ht="12.75">
      <c r="A254" s="2">
        <f t="shared" si="6"/>
        <v>7</v>
      </c>
      <c r="B254" s="2">
        <f>IF(AND(ABS(A254)&gt;$I$12,SIGN(E253)&lt;&gt;SIGN(E254)),MAX($B$50:B253)+1,"")</f>
      </c>
      <c r="C254" s="2">
        <f t="shared" si="7"/>
        <v>246</v>
      </c>
      <c r="D254" s="2">
        <f>DATI!D254</f>
        <v>1129</v>
      </c>
      <c r="E254" s="2">
        <f>D254+(D254-$I$4)*($I$13-10)/10-$I$4</f>
        <v>-918.5</v>
      </c>
    </row>
    <row r="255" spans="1:5" ht="12.75">
      <c r="A255" s="2">
        <f t="shared" si="6"/>
        <v>75</v>
      </c>
      <c r="B255" s="2">
        <f>IF(AND(ABS(A255)&gt;$I$12,SIGN(E254)&lt;&gt;SIGN(E255)),MAX($B$50:B254)+1,"")</f>
      </c>
      <c r="C255" s="2">
        <f t="shared" si="7"/>
        <v>247</v>
      </c>
      <c r="D255" s="2">
        <f>DATI!D255</f>
        <v>1204</v>
      </c>
      <c r="E255" s="2">
        <f>D255+(D255-$I$4)*($I$13-10)/10-$I$4</f>
        <v>-843.5</v>
      </c>
    </row>
    <row r="256" spans="1:5" ht="12.75">
      <c r="A256" s="2">
        <f t="shared" si="6"/>
        <v>138</v>
      </c>
      <c r="B256" s="2">
        <f>IF(AND(ABS(A256)&gt;$I$12,SIGN(E255)&lt;&gt;SIGN(E256)),MAX($B$50:B255)+1,"")</f>
      </c>
      <c r="C256" s="2">
        <f t="shared" si="7"/>
        <v>248</v>
      </c>
      <c r="D256" s="2">
        <f>DATI!D256</f>
        <v>1342</v>
      </c>
      <c r="E256" s="2">
        <f>D256+(D256-$I$4)*($I$13-10)/10-$I$4</f>
        <v>-705.5</v>
      </c>
    </row>
    <row r="257" spans="1:5" ht="12.75">
      <c r="A257" s="2">
        <f t="shared" si="6"/>
        <v>187</v>
      </c>
      <c r="B257" s="2">
        <f>IF(AND(ABS(A257)&gt;$I$12,SIGN(E256)&lt;&gt;SIGN(E257)),MAX($B$50:B256)+1,"")</f>
      </c>
      <c r="C257" s="2">
        <f t="shared" si="7"/>
        <v>249</v>
      </c>
      <c r="D257" s="2">
        <f>DATI!D257</f>
        <v>1529</v>
      </c>
      <c r="E257" s="2">
        <f>D257+(D257-$I$4)*($I$13-10)/10-$I$4</f>
        <v>-518.5</v>
      </c>
    </row>
    <row r="258" spans="1:5" ht="12.75">
      <c r="A258" s="2">
        <f t="shared" si="6"/>
        <v>220</v>
      </c>
      <c r="B258" s="2">
        <f>IF(AND(ABS(A258)&gt;$I$12,SIGN(E257)&lt;&gt;SIGN(E258)),MAX($B$50:B257)+1,"")</f>
      </c>
      <c r="C258" s="2">
        <f t="shared" si="7"/>
        <v>250</v>
      </c>
      <c r="D258" s="2">
        <f>DATI!D258</f>
        <v>1749</v>
      </c>
      <c r="E258" s="2">
        <f>D258+(D258-$I$4)*($I$13-10)/10-$I$4</f>
        <v>-298.5</v>
      </c>
    </row>
    <row r="259" spans="1:5" ht="12.75">
      <c r="A259" s="2">
        <f t="shared" si="6"/>
        <v>234</v>
      </c>
      <c r="B259" s="2">
        <f>IF(AND(ABS(A259)&gt;$I$12,SIGN(E258)&lt;&gt;SIGN(E259)),MAX($B$50:B258)+1,"")</f>
      </c>
      <c r="C259" s="2">
        <f t="shared" si="7"/>
        <v>251</v>
      </c>
      <c r="D259" s="2">
        <f>DATI!D259</f>
        <v>1983</v>
      </c>
      <c r="E259" s="2">
        <f>D259+(D259-$I$4)*($I$13-10)/10-$I$4</f>
        <v>-64.5</v>
      </c>
    </row>
    <row r="260" spans="1:5" ht="12.75">
      <c r="A260" s="2">
        <f t="shared" si="6"/>
        <v>231</v>
      </c>
      <c r="B260" s="2">
        <f>IF(AND(ABS(A260)&gt;$I$12,SIGN(E259)&lt;&gt;SIGN(E260)),MAX($B$50:B259)+1,"")</f>
        <v>12</v>
      </c>
      <c r="C260" s="2">
        <f t="shared" si="7"/>
        <v>252</v>
      </c>
      <c r="D260" s="2">
        <f>DATI!D260</f>
        <v>2214</v>
      </c>
      <c r="E260" s="2">
        <f>D260+(D260-$I$4)*($I$13-10)/10-$I$4</f>
        <v>166.5</v>
      </c>
    </row>
    <row r="261" spans="1:5" ht="12.75">
      <c r="A261" s="2">
        <f t="shared" si="6"/>
        <v>211</v>
      </c>
      <c r="B261" s="2">
        <f>IF(AND(ABS(A261)&gt;$I$12,SIGN(E260)&lt;&gt;SIGN(E261)),MAX($B$50:B260)+1,"")</f>
      </c>
      <c r="C261" s="2">
        <f t="shared" si="7"/>
        <v>253</v>
      </c>
      <c r="D261" s="2">
        <f>DATI!D261</f>
        <v>2425</v>
      </c>
      <c r="E261" s="2">
        <f>D261+(D261-$I$4)*($I$13-10)/10-$I$4</f>
        <v>377.5</v>
      </c>
    </row>
    <row r="262" spans="1:5" ht="12.75">
      <c r="A262" s="2">
        <f t="shared" si="6"/>
        <v>176</v>
      </c>
      <c r="B262" s="2">
        <f>IF(AND(ABS(A262)&gt;$I$12,SIGN(E261)&lt;&gt;SIGN(E262)),MAX($B$50:B261)+1,"")</f>
      </c>
      <c r="C262" s="2">
        <f t="shared" si="7"/>
        <v>254</v>
      </c>
      <c r="D262" s="2">
        <f>DATI!D262</f>
        <v>2601</v>
      </c>
      <c r="E262" s="2">
        <f>D262+(D262-$I$4)*($I$13-10)/10-$I$4</f>
        <v>553.5</v>
      </c>
    </row>
    <row r="263" spans="1:5" ht="12.75">
      <c r="A263" s="2">
        <f t="shared" si="6"/>
        <v>130</v>
      </c>
      <c r="B263" s="2">
        <f>IF(AND(ABS(A263)&gt;$I$12,SIGN(E262)&lt;&gt;SIGN(E263)),MAX($B$50:B262)+1,"")</f>
      </c>
      <c r="C263" s="2">
        <f t="shared" si="7"/>
        <v>255</v>
      </c>
      <c r="D263" s="2">
        <f>DATI!D263</f>
        <v>2731</v>
      </c>
      <c r="E263" s="2">
        <f>D263+(D263-$I$4)*($I$13-10)/10-$I$4</f>
        <v>683.5</v>
      </c>
    </row>
    <row r="264" spans="1:5" ht="12.75">
      <c r="A264" s="2">
        <f t="shared" si="6"/>
        <v>75</v>
      </c>
      <c r="B264" s="2">
        <f>IF(AND(ABS(A264)&gt;$I$12,SIGN(E263)&lt;&gt;SIGN(E264)),MAX($B$50:B263)+1,"")</f>
      </c>
      <c r="C264" s="2">
        <f t="shared" si="7"/>
        <v>256</v>
      </c>
      <c r="D264" s="2">
        <f>DATI!D264</f>
        <v>2806</v>
      </c>
      <c r="E264" s="2">
        <f>D264+(D264-$I$4)*($I$13-10)/10-$I$4</f>
        <v>758.5</v>
      </c>
    </row>
    <row r="265" spans="1:5" ht="12.75">
      <c r="A265" s="2">
        <f aca="true" t="shared" si="8" ref="A265:A327">(E265-E264)/$I$3</f>
        <v>17</v>
      </c>
      <c r="B265" s="2">
        <f>IF(AND(ABS(A265)&gt;$I$12,SIGN(E264)&lt;&gt;SIGN(E265)),MAX($B$50:B264)+1,"")</f>
      </c>
      <c r="C265" s="2">
        <f aca="true" t="shared" si="9" ref="C265:C327">C264+$I$3</f>
        <v>257</v>
      </c>
      <c r="D265" s="2">
        <f>DATI!D265</f>
        <v>2823</v>
      </c>
      <c r="E265" s="2">
        <f>D265+(D265-$I$4)*($I$13-10)/10-$I$4</f>
        <v>775.5</v>
      </c>
    </row>
    <row r="266" spans="1:5" ht="12.75">
      <c r="A266" s="2">
        <f t="shared" si="8"/>
        <v>-40</v>
      </c>
      <c r="B266" s="2">
        <f>IF(AND(ABS(A266)&gt;$I$12,SIGN(E265)&lt;&gt;SIGN(E266)),MAX($B$50:B265)+1,"")</f>
      </c>
      <c r="C266" s="2">
        <f t="shared" si="9"/>
        <v>258</v>
      </c>
      <c r="D266" s="2">
        <f>DATI!D266</f>
        <v>2783</v>
      </c>
      <c r="E266" s="2">
        <f>D266+(D266-$I$4)*($I$13-10)/10-$I$4</f>
        <v>735.5</v>
      </c>
    </row>
    <row r="267" spans="1:5" ht="12.75">
      <c r="A267" s="2">
        <f t="shared" si="8"/>
        <v>-87</v>
      </c>
      <c r="B267" s="2">
        <f>IF(AND(ABS(A267)&gt;$I$12,SIGN(E266)&lt;&gt;SIGN(E267)),MAX($B$50:B266)+1,"")</f>
      </c>
      <c r="C267" s="2">
        <f t="shared" si="9"/>
        <v>259</v>
      </c>
      <c r="D267" s="2">
        <f>DATI!D267</f>
        <v>2696</v>
      </c>
      <c r="E267" s="2">
        <f>D267+(D267-$I$4)*($I$13-10)/10-$I$4</f>
        <v>648.5</v>
      </c>
    </row>
    <row r="268" spans="1:5" ht="12.75">
      <c r="A268" s="2">
        <f t="shared" si="8"/>
        <v>-121</v>
      </c>
      <c r="B268" s="2">
        <f>IF(AND(ABS(A268)&gt;$I$12,SIGN(E267)&lt;&gt;SIGN(E268)),MAX($B$50:B267)+1,"")</f>
      </c>
      <c r="C268" s="2">
        <f t="shared" si="9"/>
        <v>260</v>
      </c>
      <c r="D268" s="2">
        <f>DATI!D268</f>
        <v>2575</v>
      </c>
      <c r="E268" s="2">
        <f>D268+(D268-$I$4)*($I$13-10)/10-$I$4</f>
        <v>527.5</v>
      </c>
    </row>
    <row r="269" spans="1:5" ht="12.75">
      <c r="A269" s="2">
        <f t="shared" si="8"/>
        <v>-140</v>
      </c>
      <c r="B269" s="2">
        <f>IF(AND(ABS(A269)&gt;$I$12,SIGN(E268)&lt;&gt;SIGN(E269)),MAX($B$50:B268)+1,"")</f>
      </c>
      <c r="C269" s="2">
        <f t="shared" si="9"/>
        <v>261</v>
      </c>
      <c r="D269" s="2">
        <f>DATI!D269</f>
        <v>2435</v>
      </c>
      <c r="E269" s="2">
        <f>D269+(D269-$I$4)*($I$13-10)/10-$I$4</f>
        <v>387.5</v>
      </c>
    </row>
    <row r="270" spans="1:5" ht="12.75">
      <c r="A270" s="2">
        <f t="shared" si="8"/>
        <v>-147</v>
      </c>
      <c r="B270" s="2">
        <f>IF(AND(ABS(A270)&gt;$I$12,SIGN(E269)&lt;&gt;SIGN(E270)),MAX($B$50:B269)+1,"")</f>
      </c>
      <c r="C270" s="2">
        <f t="shared" si="9"/>
        <v>262</v>
      </c>
      <c r="D270" s="2">
        <f>DATI!D270</f>
        <v>2288</v>
      </c>
      <c r="E270" s="2">
        <f>D270+(D270-$I$4)*($I$13-10)/10-$I$4</f>
        <v>240.5</v>
      </c>
    </row>
    <row r="271" spans="1:5" ht="12.75">
      <c r="A271" s="2">
        <f t="shared" si="8"/>
        <v>-140</v>
      </c>
      <c r="B271" s="2">
        <f>IF(AND(ABS(A271)&gt;$I$12,SIGN(E270)&lt;&gt;SIGN(E271)),MAX($B$50:B270)+1,"")</f>
      </c>
      <c r="C271" s="2">
        <f t="shared" si="9"/>
        <v>263</v>
      </c>
      <c r="D271" s="2">
        <f>DATI!D271</f>
        <v>2148</v>
      </c>
      <c r="E271" s="2">
        <f>D271+(D271-$I$4)*($I$13-10)/10-$I$4</f>
        <v>100.5</v>
      </c>
    </row>
    <row r="272" spans="1:5" ht="12.75">
      <c r="A272" s="2">
        <f t="shared" si="8"/>
        <v>-128</v>
      </c>
      <c r="B272" s="2">
        <f>IF(AND(ABS(A272)&gt;$I$12,SIGN(E271)&lt;&gt;SIGN(E272)),MAX($B$50:B271)+1,"")</f>
        <v>13</v>
      </c>
      <c r="C272" s="2">
        <f t="shared" si="9"/>
        <v>264</v>
      </c>
      <c r="D272" s="2">
        <f>DATI!D272</f>
        <v>2020</v>
      </c>
      <c r="E272" s="2">
        <f>D272+(D272-$I$4)*($I$13-10)/10-$I$4</f>
        <v>-27.5</v>
      </c>
    </row>
    <row r="273" spans="1:5" ht="12.75">
      <c r="A273" s="2">
        <f t="shared" si="8"/>
        <v>-111</v>
      </c>
      <c r="B273" s="2">
        <f>IF(AND(ABS(A273)&gt;$I$12,SIGN(E272)&lt;&gt;SIGN(E273)),MAX($B$50:B272)+1,"")</f>
      </c>
      <c r="C273" s="2">
        <f t="shared" si="9"/>
        <v>265</v>
      </c>
      <c r="D273" s="2">
        <f>DATI!D273</f>
        <v>1909</v>
      </c>
      <c r="E273" s="2">
        <f>D273+(D273-$I$4)*($I$13-10)/10-$I$4</f>
        <v>-138.5</v>
      </c>
    </row>
    <row r="274" spans="1:5" ht="12.75">
      <c r="A274" s="2">
        <f t="shared" si="8"/>
        <v>-92</v>
      </c>
      <c r="B274" s="2">
        <f>IF(AND(ABS(A274)&gt;$I$12,SIGN(E273)&lt;&gt;SIGN(E274)),MAX($B$50:B273)+1,"")</f>
      </c>
      <c r="C274" s="2">
        <f t="shared" si="9"/>
        <v>266</v>
      </c>
      <c r="D274" s="2">
        <f>DATI!D274</f>
        <v>1817</v>
      </c>
      <c r="E274" s="2">
        <f>D274+(D274-$I$4)*($I$13-10)/10-$I$4</f>
        <v>-230.5</v>
      </c>
    </row>
    <row r="275" spans="1:5" ht="12.75">
      <c r="A275" s="2">
        <f t="shared" si="8"/>
        <v>-76</v>
      </c>
      <c r="B275" s="2">
        <f>IF(AND(ABS(A275)&gt;$I$12,SIGN(E274)&lt;&gt;SIGN(E275)),MAX($B$50:B274)+1,"")</f>
      </c>
      <c r="C275" s="2">
        <f t="shared" si="9"/>
        <v>267</v>
      </c>
      <c r="D275" s="2">
        <f>DATI!D275</f>
        <v>1741</v>
      </c>
      <c r="E275" s="2">
        <f>D275+(D275-$I$4)*($I$13-10)/10-$I$4</f>
        <v>-306.5</v>
      </c>
    </row>
    <row r="276" spans="1:5" ht="12.75">
      <c r="A276" s="2">
        <f t="shared" si="8"/>
        <v>-61</v>
      </c>
      <c r="B276" s="2">
        <f>IF(AND(ABS(A276)&gt;$I$12,SIGN(E275)&lt;&gt;SIGN(E276)),MAX($B$50:B275)+1,"")</f>
      </c>
      <c r="C276" s="2">
        <f t="shared" si="9"/>
        <v>268</v>
      </c>
      <c r="D276" s="2">
        <f>DATI!D276</f>
        <v>1680</v>
      </c>
      <c r="E276" s="2">
        <f>D276+(D276-$I$4)*($I$13-10)/10-$I$4</f>
        <v>-367.5</v>
      </c>
    </row>
    <row r="277" spans="1:5" ht="12.75">
      <c r="A277" s="2">
        <f t="shared" si="8"/>
        <v>-51</v>
      </c>
      <c r="B277" s="2">
        <f>IF(AND(ABS(A277)&gt;$I$12,SIGN(E276)&lt;&gt;SIGN(E277)),MAX($B$50:B276)+1,"")</f>
      </c>
      <c r="C277" s="2">
        <f t="shared" si="9"/>
        <v>269</v>
      </c>
      <c r="D277" s="2">
        <f>DATI!D277</f>
        <v>1629</v>
      </c>
      <c r="E277" s="2">
        <f>D277+(D277-$I$4)*($I$13-10)/10-$I$4</f>
        <v>-418.5</v>
      </c>
    </row>
    <row r="278" spans="1:5" ht="12.75">
      <c r="A278" s="2">
        <f t="shared" si="8"/>
        <v>-47</v>
      </c>
      <c r="B278" s="2">
        <f>IF(AND(ABS(A278)&gt;$I$12,SIGN(E277)&lt;&gt;SIGN(E278)),MAX($B$50:B277)+1,"")</f>
      </c>
      <c r="C278" s="2">
        <f t="shared" si="9"/>
        <v>270</v>
      </c>
      <c r="D278" s="2">
        <f>DATI!D278</f>
        <v>1582</v>
      </c>
      <c r="E278" s="2">
        <f>D278+(D278-$I$4)*($I$13-10)/10-$I$4</f>
        <v>-465.5</v>
      </c>
    </row>
    <row r="279" spans="1:5" ht="12.75">
      <c r="A279" s="2">
        <f t="shared" si="8"/>
        <v>-43</v>
      </c>
      <c r="B279" s="2">
        <f>IF(AND(ABS(A279)&gt;$I$12,SIGN(E278)&lt;&gt;SIGN(E279)),MAX($B$50:B278)+1,"")</f>
      </c>
      <c r="C279" s="2">
        <f t="shared" si="9"/>
        <v>271</v>
      </c>
      <c r="D279" s="2">
        <f>DATI!D279</f>
        <v>1539</v>
      </c>
      <c r="E279" s="2">
        <f>D279+(D279-$I$4)*($I$13-10)/10-$I$4</f>
        <v>-508.5</v>
      </c>
    </row>
    <row r="280" spans="1:5" ht="12.75">
      <c r="A280" s="2">
        <f t="shared" si="8"/>
        <v>-38</v>
      </c>
      <c r="B280" s="2">
        <f>IF(AND(ABS(A280)&gt;$I$12,SIGN(E279)&lt;&gt;SIGN(E280)),MAX($B$50:B279)+1,"")</f>
      </c>
      <c r="C280" s="2">
        <f t="shared" si="9"/>
        <v>272</v>
      </c>
      <c r="D280" s="2">
        <f>DATI!D280</f>
        <v>1501</v>
      </c>
      <c r="E280" s="2">
        <f>D280+(D280-$I$4)*($I$13-10)/10-$I$4</f>
        <v>-546.5</v>
      </c>
    </row>
    <row r="281" spans="1:5" ht="12.75">
      <c r="A281" s="2">
        <f t="shared" si="8"/>
        <v>-29</v>
      </c>
      <c r="B281" s="2">
        <f>IF(AND(ABS(A281)&gt;$I$12,SIGN(E280)&lt;&gt;SIGN(E281)),MAX($B$50:B280)+1,"")</f>
      </c>
      <c r="C281" s="2">
        <f t="shared" si="9"/>
        <v>273</v>
      </c>
      <c r="D281" s="2">
        <f>DATI!D281</f>
        <v>1472</v>
      </c>
      <c r="E281" s="2">
        <f>D281+(D281-$I$4)*($I$13-10)/10-$I$4</f>
        <v>-575.5</v>
      </c>
    </row>
    <row r="282" spans="1:5" ht="12.75">
      <c r="A282" s="2">
        <f t="shared" si="8"/>
        <v>-8</v>
      </c>
      <c r="B282" s="2">
        <f>IF(AND(ABS(A282)&gt;$I$12,SIGN(E281)&lt;&gt;SIGN(E282)),MAX($B$50:B281)+1,"")</f>
      </c>
      <c r="C282" s="2">
        <f t="shared" si="9"/>
        <v>274</v>
      </c>
      <c r="D282" s="2">
        <f>DATI!D282</f>
        <v>1464</v>
      </c>
      <c r="E282" s="2">
        <f>D282+(D282-$I$4)*($I$13-10)/10-$I$4</f>
        <v>-583.5</v>
      </c>
    </row>
    <row r="283" spans="1:5" ht="12.75">
      <c r="A283" s="2">
        <f t="shared" si="8"/>
        <v>24</v>
      </c>
      <c r="B283" s="2">
        <f>IF(AND(ABS(A283)&gt;$I$12,SIGN(E282)&lt;&gt;SIGN(E283)),MAX($B$50:B282)+1,"")</f>
      </c>
      <c r="C283" s="2">
        <f t="shared" si="9"/>
        <v>275</v>
      </c>
      <c r="D283" s="2">
        <f>DATI!D283</f>
        <v>1488</v>
      </c>
      <c r="E283" s="2">
        <f>D283+(D283-$I$4)*($I$13-10)/10-$I$4</f>
        <v>-559.5</v>
      </c>
    </row>
    <row r="284" spans="1:5" ht="12.75">
      <c r="A284" s="2">
        <f t="shared" si="8"/>
        <v>68</v>
      </c>
      <c r="B284" s="2">
        <f>IF(AND(ABS(A284)&gt;$I$12,SIGN(E283)&lt;&gt;SIGN(E284)),MAX($B$50:B283)+1,"")</f>
      </c>
      <c r="C284" s="2">
        <f t="shared" si="9"/>
        <v>276</v>
      </c>
      <c r="D284" s="2">
        <f>DATI!D284</f>
        <v>1556</v>
      </c>
      <c r="E284" s="2">
        <f>D284+(D284-$I$4)*($I$13-10)/10-$I$4</f>
        <v>-491.5</v>
      </c>
    </row>
    <row r="285" spans="1:5" ht="12.75">
      <c r="A285" s="2">
        <f t="shared" si="8"/>
        <v>115</v>
      </c>
      <c r="B285" s="2">
        <f>IF(AND(ABS(A285)&gt;$I$12,SIGN(E284)&lt;&gt;SIGN(E285)),MAX($B$50:B284)+1,"")</f>
      </c>
      <c r="C285" s="2">
        <f t="shared" si="9"/>
        <v>277</v>
      </c>
      <c r="D285" s="2">
        <f>DATI!D285</f>
        <v>1671</v>
      </c>
      <c r="E285" s="2">
        <f>D285+(D285-$I$4)*($I$13-10)/10-$I$4</f>
        <v>-376.5</v>
      </c>
    </row>
    <row r="286" spans="1:5" ht="12.75">
      <c r="A286" s="2">
        <f t="shared" si="8"/>
        <v>165</v>
      </c>
      <c r="B286" s="2">
        <f>IF(AND(ABS(A286)&gt;$I$12,SIGN(E285)&lt;&gt;SIGN(E286)),MAX($B$50:B285)+1,"")</f>
      </c>
      <c r="C286" s="2">
        <f t="shared" si="9"/>
        <v>278</v>
      </c>
      <c r="D286" s="2">
        <f>DATI!D286</f>
        <v>1836</v>
      </c>
      <c r="E286" s="2">
        <f>D286+(D286-$I$4)*($I$13-10)/10-$I$4</f>
        <v>-211.5</v>
      </c>
    </row>
    <row r="287" spans="1:5" ht="12.75">
      <c r="A287" s="2">
        <f t="shared" si="8"/>
        <v>207</v>
      </c>
      <c r="B287" s="2">
        <f>IF(AND(ABS(A287)&gt;$I$12,SIGN(E286)&lt;&gt;SIGN(E287)),MAX($B$50:B286)+1,"")</f>
      </c>
      <c r="C287" s="2">
        <f t="shared" si="9"/>
        <v>279</v>
      </c>
      <c r="D287" s="2">
        <f>DATI!D287</f>
        <v>2043</v>
      </c>
      <c r="E287" s="2">
        <f>D287+(D287-$I$4)*($I$13-10)/10-$I$4</f>
        <v>-4.5</v>
      </c>
    </row>
    <row r="288" spans="1:5" ht="12.75">
      <c r="A288" s="2">
        <f t="shared" si="8"/>
        <v>235</v>
      </c>
      <c r="B288" s="2">
        <f>IF(AND(ABS(A288)&gt;$I$12,SIGN(E287)&lt;&gt;SIGN(E288)),MAX($B$50:B287)+1,"")</f>
        <v>14</v>
      </c>
      <c r="C288" s="2">
        <f t="shared" si="9"/>
        <v>280</v>
      </c>
      <c r="D288" s="2">
        <f>DATI!D288</f>
        <v>2278</v>
      </c>
      <c r="E288" s="2">
        <f>D288+(D288-$I$4)*($I$13-10)/10-$I$4</f>
        <v>230.5</v>
      </c>
    </row>
    <row r="289" spans="1:5" ht="12.75">
      <c r="A289" s="2">
        <f t="shared" si="8"/>
        <v>245</v>
      </c>
      <c r="B289" s="2">
        <f>IF(AND(ABS(A289)&gt;$I$12,SIGN(E288)&lt;&gt;SIGN(E289)),MAX($B$50:B288)+1,"")</f>
      </c>
      <c r="C289" s="2">
        <f t="shared" si="9"/>
        <v>281</v>
      </c>
      <c r="D289" s="2">
        <f>DATI!D289</f>
        <v>2523</v>
      </c>
      <c r="E289" s="2">
        <f>D289+(D289-$I$4)*($I$13-10)/10-$I$4</f>
        <v>475.5</v>
      </c>
    </row>
    <row r="290" spans="1:5" ht="12.75">
      <c r="A290" s="2">
        <f t="shared" si="8"/>
        <v>234</v>
      </c>
      <c r="B290" s="2">
        <f>IF(AND(ABS(A290)&gt;$I$12,SIGN(E289)&lt;&gt;SIGN(E290)),MAX($B$50:B289)+1,"")</f>
      </c>
      <c r="C290" s="2">
        <f t="shared" si="9"/>
        <v>282</v>
      </c>
      <c r="D290" s="2">
        <f>DATI!D290</f>
        <v>2757</v>
      </c>
      <c r="E290" s="2">
        <f>D290+(D290-$I$4)*($I$13-10)/10-$I$4</f>
        <v>709.5</v>
      </c>
    </row>
    <row r="291" spans="1:5" ht="12.75">
      <c r="A291" s="2">
        <f t="shared" si="8"/>
        <v>194</v>
      </c>
      <c r="B291" s="2">
        <f>IF(AND(ABS(A291)&gt;$I$12,SIGN(E290)&lt;&gt;SIGN(E291)),MAX($B$50:B290)+1,"")</f>
      </c>
      <c r="C291" s="2">
        <f t="shared" si="9"/>
        <v>283</v>
      </c>
      <c r="D291" s="2">
        <f>DATI!D291</f>
        <v>2951</v>
      </c>
      <c r="E291" s="2">
        <f>D291+(D291-$I$4)*($I$13-10)/10-$I$4</f>
        <v>903.5</v>
      </c>
    </row>
    <row r="292" spans="1:5" ht="12.75">
      <c r="A292" s="2">
        <f t="shared" si="8"/>
        <v>132</v>
      </c>
      <c r="B292" s="2">
        <f>IF(AND(ABS(A292)&gt;$I$12,SIGN(E291)&lt;&gt;SIGN(E292)),MAX($B$50:B291)+1,"")</f>
      </c>
      <c r="C292" s="2">
        <f t="shared" si="9"/>
        <v>284</v>
      </c>
      <c r="D292" s="2">
        <f>DATI!D292</f>
        <v>3083</v>
      </c>
      <c r="E292" s="2">
        <f>D292+(D292-$I$4)*($I$13-10)/10-$I$4</f>
        <v>1035.5</v>
      </c>
    </row>
    <row r="293" spans="1:5" ht="12.75">
      <c r="A293" s="2">
        <f t="shared" si="8"/>
        <v>51</v>
      </c>
      <c r="B293" s="2">
        <f>IF(AND(ABS(A293)&gt;$I$12,SIGN(E292)&lt;&gt;SIGN(E293)),MAX($B$50:B292)+1,"")</f>
      </c>
      <c r="C293" s="2">
        <f t="shared" si="9"/>
        <v>285</v>
      </c>
      <c r="D293" s="2">
        <f>DATI!D293</f>
        <v>3134</v>
      </c>
      <c r="E293" s="2">
        <f>D293+(D293-$I$4)*($I$13-10)/10-$I$4</f>
        <v>1086.5</v>
      </c>
    </row>
    <row r="294" spans="1:5" ht="12.75">
      <c r="A294" s="2">
        <f t="shared" si="8"/>
        <v>-44</v>
      </c>
      <c r="B294" s="2">
        <f>IF(AND(ABS(A294)&gt;$I$12,SIGN(E293)&lt;&gt;SIGN(E294)),MAX($B$50:B293)+1,"")</f>
      </c>
      <c r="C294" s="2">
        <f t="shared" si="9"/>
        <v>286</v>
      </c>
      <c r="D294" s="2">
        <f>DATI!D294</f>
        <v>3090</v>
      </c>
      <c r="E294" s="2">
        <f>D294+(D294-$I$4)*($I$13-10)/10-$I$4</f>
        <v>1042.5</v>
      </c>
    </row>
    <row r="295" spans="1:5" ht="12.75">
      <c r="A295" s="2">
        <f t="shared" si="8"/>
        <v>-138</v>
      </c>
      <c r="B295" s="2">
        <f>IF(AND(ABS(A295)&gt;$I$12,SIGN(E294)&lt;&gt;SIGN(E295)),MAX($B$50:B294)+1,"")</f>
      </c>
      <c r="C295" s="2">
        <f t="shared" si="9"/>
        <v>287</v>
      </c>
      <c r="D295" s="2">
        <f>DATI!D295</f>
        <v>2952</v>
      </c>
      <c r="E295" s="2">
        <f>D295+(D295-$I$4)*($I$13-10)/10-$I$4</f>
        <v>904.5</v>
      </c>
    </row>
    <row r="296" spans="1:5" ht="12.75">
      <c r="A296" s="2">
        <f t="shared" si="8"/>
        <v>-220</v>
      </c>
      <c r="B296" s="2">
        <f>IF(AND(ABS(A296)&gt;$I$12,SIGN(E295)&lt;&gt;SIGN(E296)),MAX($B$50:B295)+1,"")</f>
      </c>
      <c r="C296" s="2">
        <f t="shared" si="9"/>
        <v>288</v>
      </c>
      <c r="D296" s="2">
        <f>DATI!D296</f>
        <v>2732</v>
      </c>
      <c r="E296" s="2">
        <f>D296+(D296-$I$4)*($I$13-10)/10-$I$4</f>
        <v>684.5</v>
      </c>
    </row>
    <row r="297" spans="1:5" ht="12.75">
      <c r="A297" s="2">
        <f t="shared" si="8"/>
        <v>-282</v>
      </c>
      <c r="B297" s="2">
        <f>IF(AND(ABS(A297)&gt;$I$12,SIGN(E296)&lt;&gt;SIGN(E297)),MAX($B$50:B296)+1,"")</f>
      </c>
      <c r="C297" s="2">
        <f t="shared" si="9"/>
        <v>289</v>
      </c>
      <c r="D297" s="2">
        <f>DATI!D297</f>
        <v>2450</v>
      </c>
      <c r="E297" s="2">
        <f>D297+(D297-$I$4)*($I$13-10)/10-$I$4</f>
        <v>402.5</v>
      </c>
    </row>
    <row r="298" spans="1:5" ht="12.75">
      <c r="A298" s="2">
        <f t="shared" si="8"/>
        <v>-316</v>
      </c>
      <c r="B298" s="2">
        <f>IF(AND(ABS(A298)&gt;$I$12,SIGN(E297)&lt;&gt;SIGN(E298)),MAX($B$50:B297)+1,"")</f>
      </c>
      <c r="C298" s="2">
        <f t="shared" si="9"/>
        <v>290</v>
      </c>
      <c r="D298" s="2">
        <f>DATI!D298</f>
        <v>2134</v>
      </c>
      <c r="E298" s="2">
        <f>D298+(D298-$I$4)*($I$13-10)/10-$I$4</f>
        <v>86.5</v>
      </c>
    </row>
    <row r="299" spans="1:5" ht="12.75">
      <c r="A299" s="2">
        <f t="shared" si="8"/>
        <v>-321</v>
      </c>
      <c r="B299" s="2">
        <f>IF(AND(ABS(A299)&gt;$I$12,SIGN(E298)&lt;&gt;SIGN(E299)),MAX($B$50:B298)+1,"")</f>
        <v>15</v>
      </c>
      <c r="C299" s="2">
        <f t="shared" si="9"/>
        <v>291</v>
      </c>
      <c r="D299" s="2">
        <f>DATI!D299</f>
        <v>1813</v>
      </c>
      <c r="E299" s="2">
        <f>D299+(D299-$I$4)*($I$13-10)/10-$I$4</f>
        <v>-234.5</v>
      </c>
    </row>
    <row r="300" spans="1:5" ht="12.75">
      <c r="A300" s="2">
        <f t="shared" si="8"/>
        <v>-297</v>
      </c>
      <c r="B300" s="2">
        <f>IF(AND(ABS(A300)&gt;$I$12,SIGN(E299)&lt;&gt;SIGN(E300)),MAX($B$50:B299)+1,"")</f>
      </c>
      <c r="C300" s="2">
        <f t="shared" si="9"/>
        <v>292</v>
      </c>
      <c r="D300" s="2">
        <f>DATI!D300</f>
        <v>1516</v>
      </c>
      <c r="E300" s="2">
        <f>D300+(D300-$I$4)*($I$13-10)/10-$I$4</f>
        <v>-531.5</v>
      </c>
    </row>
    <row r="301" spans="1:5" ht="12.75">
      <c r="A301" s="2">
        <f t="shared" si="8"/>
        <v>-250</v>
      </c>
      <c r="B301" s="2">
        <f>IF(AND(ABS(A301)&gt;$I$12,SIGN(E300)&lt;&gt;SIGN(E301)),MAX($B$50:B300)+1,"")</f>
      </c>
      <c r="C301" s="2">
        <f t="shared" si="9"/>
        <v>293</v>
      </c>
      <c r="D301" s="2">
        <f>DATI!D301</f>
        <v>1266</v>
      </c>
      <c r="E301" s="2">
        <f>D301+(D301-$I$4)*($I$13-10)/10-$I$4</f>
        <v>-781.5</v>
      </c>
    </row>
    <row r="302" spans="1:5" ht="12.75">
      <c r="A302" s="2">
        <f t="shared" si="8"/>
        <v>-181</v>
      </c>
      <c r="B302" s="2">
        <f>IF(AND(ABS(A302)&gt;$I$12,SIGN(E301)&lt;&gt;SIGN(E302)),MAX($B$50:B301)+1,"")</f>
      </c>
      <c r="C302" s="2">
        <f t="shared" si="9"/>
        <v>294</v>
      </c>
      <c r="D302" s="2">
        <f>DATI!D302</f>
        <v>1085</v>
      </c>
      <c r="E302" s="2">
        <f>D302+(D302-$I$4)*($I$13-10)/10-$I$4</f>
        <v>-962.5</v>
      </c>
    </row>
    <row r="303" spans="1:5" ht="12.75">
      <c r="A303" s="2">
        <f t="shared" si="8"/>
        <v>-100</v>
      </c>
      <c r="B303" s="2">
        <f>IF(AND(ABS(A303)&gt;$I$12,SIGN(E302)&lt;&gt;SIGN(E303)),MAX($B$50:B302)+1,"")</f>
      </c>
      <c r="C303" s="2">
        <f t="shared" si="9"/>
        <v>295</v>
      </c>
      <c r="D303" s="2">
        <f>DATI!D303</f>
        <v>985</v>
      </c>
      <c r="E303" s="2">
        <f>D303+(D303-$I$4)*($I$13-10)/10-$I$4</f>
        <v>-1062.5</v>
      </c>
    </row>
    <row r="304" spans="1:5" ht="12.75">
      <c r="A304" s="2">
        <f t="shared" si="8"/>
        <v>-14</v>
      </c>
      <c r="B304" s="2">
        <f>IF(AND(ABS(A304)&gt;$I$12,SIGN(E303)&lt;&gt;SIGN(E304)),MAX($B$50:B303)+1,"")</f>
      </c>
      <c r="C304" s="2">
        <f t="shared" si="9"/>
        <v>296</v>
      </c>
      <c r="D304" s="2">
        <f>DATI!D304</f>
        <v>971</v>
      </c>
      <c r="E304" s="2">
        <f>D304+(D304-$I$4)*($I$13-10)/10-$I$4</f>
        <v>-1076.5</v>
      </c>
    </row>
    <row r="305" spans="1:5" ht="12.75">
      <c r="A305" s="2">
        <f t="shared" si="8"/>
        <v>70</v>
      </c>
      <c r="B305" s="2">
        <f>IF(AND(ABS(A305)&gt;$I$12,SIGN(E304)&lt;&gt;SIGN(E305)),MAX($B$50:B304)+1,"")</f>
      </c>
      <c r="C305" s="2">
        <f t="shared" si="9"/>
        <v>297</v>
      </c>
      <c r="D305" s="2">
        <f>DATI!D305</f>
        <v>1041</v>
      </c>
      <c r="E305" s="2">
        <f>D305+(D305-$I$4)*($I$13-10)/10-$I$4</f>
        <v>-1006.5</v>
      </c>
    </row>
    <row r="306" spans="1:5" ht="12.75">
      <c r="A306" s="2">
        <f t="shared" si="8"/>
        <v>143</v>
      </c>
      <c r="B306" s="2">
        <f>IF(AND(ABS(A306)&gt;$I$12,SIGN(E305)&lt;&gt;SIGN(E306)),MAX($B$50:B305)+1,"")</f>
      </c>
      <c r="C306" s="2">
        <f t="shared" si="9"/>
        <v>298</v>
      </c>
      <c r="D306" s="2">
        <f>DATI!D306</f>
        <v>1184</v>
      </c>
      <c r="E306" s="2">
        <f>D306+(D306-$I$4)*($I$13-10)/10-$I$4</f>
        <v>-863.5</v>
      </c>
    </row>
    <row r="307" spans="1:5" ht="12.75">
      <c r="A307" s="2">
        <f t="shared" si="8"/>
        <v>198</v>
      </c>
      <c r="B307" s="2">
        <f>IF(AND(ABS(A307)&gt;$I$12,SIGN(E306)&lt;&gt;SIGN(E307)),MAX($B$50:B306)+1,"")</f>
      </c>
      <c r="C307" s="2">
        <f t="shared" si="9"/>
        <v>299</v>
      </c>
      <c r="D307" s="2">
        <f>DATI!D307</f>
        <v>1382</v>
      </c>
      <c r="E307" s="2">
        <f>D307+(D307-$I$4)*($I$13-10)/10-$I$4</f>
        <v>-665.5</v>
      </c>
    </row>
    <row r="308" spans="1:5" ht="12.75">
      <c r="A308" s="2">
        <f t="shared" si="8"/>
        <v>233</v>
      </c>
      <c r="B308" s="2">
        <f>IF(AND(ABS(A308)&gt;$I$12,SIGN(E307)&lt;&gt;SIGN(E308)),MAX($B$50:B307)+1,"")</f>
      </c>
      <c r="C308" s="2">
        <f t="shared" si="9"/>
        <v>300</v>
      </c>
      <c r="D308" s="2">
        <f>DATI!D308</f>
        <v>1615</v>
      </c>
      <c r="E308" s="2">
        <f>D308+(D308-$I$4)*($I$13-10)/10-$I$4</f>
        <v>-432.5</v>
      </c>
    </row>
    <row r="309" spans="1:5" ht="12.75">
      <c r="A309" s="2">
        <f t="shared" si="8"/>
        <v>249</v>
      </c>
      <c r="B309" s="2">
        <f>IF(AND(ABS(A309)&gt;$I$12,SIGN(E308)&lt;&gt;SIGN(E309)),MAX($B$50:B308)+1,"")</f>
      </c>
      <c r="C309" s="2">
        <f t="shared" si="9"/>
        <v>301</v>
      </c>
      <c r="D309" s="2">
        <f>DATI!D309</f>
        <v>1864</v>
      </c>
      <c r="E309" s="2">
        <f>D309+(D309-$I$4)*($I$13-10)/10-$I$4</f>
        <v>-183.5</v>
      </c>
    </row>
    <row r="310" spans="1:5" ht="12.75">
      <c r="A310" s="2">
        <f t="shared" si="8"/>
        <v>246</v>
      </c>
      <c r="B310" s="2">
        <f>IF(AND(ABS(A310)&gt;$I$12,SIGN(E309)&lt;&gt;SIGN(E310)),MAX($B$50:B309)+1,"")</f>
        <v>16</v>
      </c>
      <c r="C310" s="2">
        <f t="shared" si="9"/>
        <v>302</v>
      </c>
      <c r="D310" s="2">
        <f>DATI!D310</f>
        <v>2110</v>
      </c>
      <c r="E310" s="2">
        <f>D310+(D310-$I$4)*($I$13-10)/10-$I$4</f>
        <v>62.5</v>
      </c>
    </row>
    <row r="311" spans="1:5" ht="12.75">
      <c r="A311" s="2">
        <f t="shared" si="8"/>
        <v>229</v>
      </c>
      <c r="B311" s="2">
        <f>IF(AND(ABS(A311)&gt;$I$12,SIGN(E310)&lt;&gt;SIGN(E311)),MAX($B$50:B310)+1,"")</f>
      </c>
      <c r="C311" s="2">
        <f t="shared" si="9"/>
        <v>303</v>
      </c>
      <c r="D311" s="2">
        <f>DATI!D311</f>
        <v>2339</v>
      </c>
      <c r="E311" s="2">
        <f>D311+(D311-$I$4)*($I$13-10)/10-$I$4</f>
        <v>291.5</v>
      </c>
    </row>
    <row r="312" spans="1:5" ht="12.75">
      <c r="A312" s="2">
        <f t="shared" si="8"/>
        <v>199</v>
      </c>
      <c r="B312" s="2">
        <f>IF(AND(ABS(A312)&gt;$I$12,SIGN(E311)&lt;&gt;SIGN(E312)),MAX($B$50:B311)+1,"")</f>
      </c>
      <c r="C312" s="2">
        <f t="shared" si="9"/>
        <v>304</v>
      </c>
      <c r="D312" s="2">
        <f>DATI!D312</f>
        <v>2538</v>
      </c>
      <c r="E312" s="2">
        <f>D312+(D312-$I$4)*($I$13-10)/10-$I$4</f>
        <v>490.5</v>
      </c>
    </row>
    <row r="313" spans="1:5" ht="12.75">
      <c r="A313" s="2">
        <f t="shared" si="8"/>
        <v>160</v>
      </c>
      <c r="B313" s="2">
        <f>IF(AND(ABS(A313)&gt;$I$12,SIGN(E312)&lt;&gt;SIGN(E313)),MAX($B$50:B312)+1,"")</f>
      </c>
      <c r="C313" s="2">
        <f t="shared" si="9"/>
        <v>305</v>
      </c>
      <c r="D313" s="2">
        <f>DATI!D313</f>
        <v>2698</v>
      </c>
      <c r="E313" s="2">
        <f>D313+(D313-$I$4)*($I$13-10)/10-$I$4</f>
        <v>650.5</v>
      </c>
    </row>
    <row r="314" spans="1:5" ht="12.75">
      <c r="A314" s="2">
        <f t="shared" si="8"/>
        <v>113</v>
      </c>
      <c r="B314" s="2">
        <f>IF(AND(ABS(A314)&gt;$I$12,SIGN(E313)&lt;&gt;SIGN(E314)),MAX($B$50:B313)+1,"")</f>
      </c>
      <c r="C314" s="2">
        <f t="shared" si="9"/>
        <v>306</v>
      </c>
      <c r="D314" s="2">
        <f>DATI!D314</f>
        <v>2811</v>
      </c>
      <c r="E314" s="2">
        <f>D314+(D314-$I$4)*($I$13-10)/10-$I$4</f>
        <v>763.5</v>
      </c>
    </row>
    <row r="315" spans="1:5" ht="12.75">
      <c r="A315" s="2">
        <f t="shared" si="8"/>
        <v>60</v>
      </c>
      <c r="B315" s="2">
        <f>IF(AND(ABS(A315)&gt;$I$12,SIGN(E314)&lt;&gt;SIGN(E315)),MAX($B$50:B314)+1,"")</f>
      </c>
      <c r="C315" s="2">
        <f t="shared" si="9"/>
        <v>307</v>
      </c>
      <c r="D315" s="2">
        <f>DATI!D315</f>
        <v>2871</v>
      </c>
      <c r="E315" s="2">
        <f>D315+(D315-$I$4)*($I$13-10)/10-$I$4</f>
        <v>823.5</v>
      </c>
    </row>
    <row r="316" spans="1:5" ht="12.75">
      <c r="A316" s="2">
        <f t="shared" si="8"/>
        <v>8</v>
      </c>
      <c r="B316" s="2">
        <f>IF(AND(ABS(A316)&gt;$I$12,SIGN(E315)&lt;&gt;SIGN(E316)),MAX($B$50:B315)+1,"")</f>
      </c>
      <c r="C316" s="2">
        <f t="shared" si="9"/>
        <v>308</v>
      </c>
      <c r="D316" s="2">
        <f>DATI!D316</f>
        <v>2879</v>
      </c>
      <c r="E316" s="2">
        <f>D316+(D316-$I$4)*($I$13-10)/10-$I$4</f>
        <v>831.5</v>
      </c>
    </row>
    <row r="317" spans="1:5" ht="12.75">
      <c r="A317" s="2">
        <f t="shared" si="8"/>
        <v>-41</v>
      </c>
      <c r="B317" s="2">
        <f>IF(AND(ABS(A317)&gt;$I$12,SIGN(E316)&lt;&gt;SIGN(E317)),MAX($B$50:B316)+1,"")</f>
      </c>
      <c r="C317" s="2">
        <f t="shared" si="9"/>
        <v>309</v>
      </c>
      <c r="D317" s="2">
        <f>DATI!D317</f>
        <v>2838</v>
      </c>
      <c r="E317" s="2">
        <f>D317+(D317-$I$4)*($I$13-10)/10-$I$4</f>
        <v>790.5</v>
      </c>
    </row>
    <row r="318" spans="1:5" ht="12.75">
      <c r="A318" s="2">
        <f t="shared" si="8"/>
        <v>-83</v>
      </c>
      <c r="B318" s="2">
        <f>IF(AND(ABS(A318)&gt;$I$12,SIGN(E317)&lt;&gt;SIGN(E318)),MAX($B$50:B317)+1,"")</f>
      </c>
      <c r="C318" s="2">
        <f t="shared" si="9"/>
        <v>310</v>
      </c>
      <c r="D318" s="2">
        <f>DATI!D318</f>
        <v>2755</v>
      </c>
      <c r="E318" s="2">
        <f>D318+(D318-$I$4)*($I$13-10)/10-$I$4</f>
        <v>707.5</v>
      </c>
    </row>
    <row r="319" spans="1:5" ht="12.75">
      <c r="A319" s="2">
        <f t="shared" si="8"/>
        <v>-117</v>
      </c>
      <c r="B319" s="2">
        <f>IF(AND(ABS(A319)&gt;$I$12,SIGN(E318)&lt;&gt;SIGN(E319)),MAX($B$50:B318)+1,"")</f>
      </c>
      <c r="C319" s="2">
        <f t="shared" si="9"/>
        <v>311</v>
      </c>
      <c r="D319" s="2">
        <f>DATI!D319</f>
        <v>2638</v>
      </c>
      <c r="E319" s="2">
        <f>D319+(D319-$I$4)*($I$13-10)/10-$I$4</f>
        <v>590.5</v>
      </c>
    </row>
    <row r="320" spans="1:5" ht="12.75">
      <c r="A320" s="2">
        <f t="shared" si="8"/>
        <v>-138</v>
      </c>
      <c r="B320" s="2">
        <f>IF(AND(ABS(A320)&gt;$I$12,SIGN(E319)&lt;&gt;SIGN(E320)),MAX($B$50:B319)+1,"")</f>
      </c>
      <c r="C320" s="2">
        <f t="shared" si="9"/>
        <v>312</v>
      </c>
      <c r="D320" s="2">
        <f>DATI!D320</f>
        <v>2500</v>
      </c>
      <c r="E320" s="2">
        <f>D320+(D320-$I$4)*($I$13-10)/10-$I$4</f>
        <v>452.5</v>
      </c>
    </row>
    <row r="321" spans="1:5" ht="12.75">
      <c r="A321" s="2">
        <f t="shared" si="8"/>
        <v>-151</v>
      </c>
      <c r="B321" s="2">
        <f>IF(AND(ABS(A321)&gt;$I$12,SIGN(E320)&lt;&gt;SIGN(E321)),MAX($B$50:B320)+1,"")</f>
      </c>
      <c r="C321" s="2">
        <f t="shared" si="9"/>
        <v>313</v>
      </c>
      <c r="D321" s="2">
        <f>DATI!D321</f>
        <v>2349</v>
      </c>
      <c r="E321" s="2">
        <f>D321+(D321-$I$4)*($I$13-10)/10-$I$4</f>
        <v>301.5</v>
      </c>
    </row>
    <row r="322" spans="1:5" ht="12.75">
      <c r="A322" s="2">
        <f t="shared" si="8"/>
        <v>-153</v>
      </c>
      <c r="B322" s="2">
        <f>IF(AND(ABS(A322)&gt;$I$12,SIGN(E321)&lt;&gt;SIGN(E322)),MAX($B$50:B321)+1,"")</f>
      </c>
      <c r="C322" s="2">
        <f t="shared" si="9"/>
        <v>314</v>
      </c>
      <c r="D322" s="2">
        <f>DATI!D322</f>
        <v>2196</v>
      </c>
      <c r="E322" s="2">
        <f>D322+(D322-$I$4)*($I$13-10)/10-$I$4</f>
        <v>148.5</v>
      </c>
    </row>
    <row r="323" spans="1:5" ht="12.75">
      <c r="A323" s="2">
        <f t="shared" si="8"/>
        <v>-145</v>
      </c>
      <c r="B323" s="2">
        <f>IF(AND(ABS(A323)&gt;$I$12,SIGN(E322)&lt;&gt;SIGN(E323)),MAX($B$50:B322)+1,"")</f>
      </c>
      <c r="C323" s="2">
        <f t="shared" si="9"/>
        <v>315</v>
      </c>
      <c r="D323" s="2">
        <f>DATI!D323</f>
        <v>2051</v>
      </c>
      <c r="E323" s="2">
        <f>D323+(D323-$I$4)*($I$13-10)/10-$I$4</f>
        <v>3.5</v>
      </c>
    </row>
    <row r="324" spans="1:5" ht="12.75">
      <c r="A324" s="2">
        <f t="shared" si="8"/>
        <v>-130</v>
      </c>
      <c r="B324" s="2">
        <f>IF(AND(ABS(A324)&gt;$I$12,SIGN(E323)&lt;&gt;SIGN(E324)),MAX($B$50:B323)+1,"")</f>
        <v>17</v>
      </c>
      <c r="C324" s="2">
        <f t="shared" si="9"/>
        <v>316</v>
      </c>
      <c r="D324" s="2">
        <f>DATI!D324</f>
        <v>1921</v>
      </c>
      <c r="E324" s="2">
        <f>D324+(D324-$I$4)*($I$13-10)/10-$I$4</f>
        <v>-126.5</v>
      </c>
    </row>
    <row r="325" spans="1:5" ht="12.75">
      <c r="A325" s="2">
        <f t="shared" si="8"/>
        <v>-110</v>
      </c>
      <c r="B325" s="2">
        <f>IF(AND(ABS(A325)&gt;$I$12,SIGN(E324)&lt;&gt;SIGN(E325)),MAX($B$50:B324)+1,"")</f>
      </c>
      <c r="C325" s="2">
        <f t="shared" si="9"/>
        <v>317</v>
      </c>
      <c r="D325" s="2">
        <f>DATI!D325</f>
        <v>1811</v>
      </c>
      <c r="E325" s="2">
        <f>D325+(D325-$I$4)*($I$13-10)/10-$I$4</f>
        <v>-236.5</v>
      </c>
    </row>
    <row r="326" spans="1:5" ht="12.75">
      <c r="A326" s="2">
        <f t="shared" si="8"/>
        <v>-91</v>
      </c>
      <c r="B326" s="2">
        <f>IF(AND(ABS(A326)&gt;$I$12,SIGN(E325)&lt;&gt;SIGN(E326)),MAX($B$50:B325)+1,"")</f>
      </c>
      <c r="C326" s="2">
        <f t="shared" si="9"/>
        <v>318</v>
      </c>
      <c r="D326" s="2">
        <f>DATI!D326</f>
        <v>1720</v>
      </c>
      <c r="E326" s="2">
        <f>D326+(D326-$I$4)*($I$13-10)/10-$I$4</f>
        <v>-327.5</v>
      </c>
    </row>
    <row r="327" spans="1:5" ht="12.75">
      <c r="A327" s="2">
        <f t="shared" si="8"/>
        <v>-76</v>
      </c>
      <c r="B327" s="2">
        <f>IF(AND(ABS(A327)&gt;$I$12,SIGN(E326)&lt;&gt;SIGN(E327)),MAX($B$50:B326)+1,"")</f>
      </c>
      <c r="C327" s="2">
        <f t="shared" si="9"/>
        <v>319</v>
      </c>
      <c r="D327" s="2">
        <f>DATI!D327</f>
        <v>1644</v>
      </c>
      <c r="E327" s="2">
        <f>D327+(D327-$I$4)*($I$13-10)/10-$I$4</f>
        <v>-403.5</v>
      </c>
    </row>
  </sheetData>
  <sheetProtection password="CC79" sheet="1" objects="1" scenarios="1"/>
  <mergeCells count="1">
    <mergeCell ref="I19:N19"/>
  </mergeCells>
  <conditionalFormatting sqref="C1:C65536">
    <cfRule type="expression" priority="1" dxfId="0" stopIfTrue="1">
      <formula>B1=1</formula>
    </cfRule>
  </conditionalFormatting>
  <printOptions/>
  <pageMargins left="0.75" right="0.75" top="1" bottom="1" header="0.5" footer="0.5"/>
  <pageSetup horizontalDpi="600" verticalDpi="600" orientation="portrait" paperSize="9" scale="81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Win</cp:lastModifiedBy>
  <cp:lastPrinted>2009-05-11T20:59:41Z</cp:lastPrinted>
  <dcterms:created xsi:type="dcterms:W3CDTF">2009-01-24T07:36:23Z</dcterms:created>
  <dcterms:modified xsi:type="dcterms:W3CDTF">2010-09-03T14:49:31Z</dcterms:modified>
  <cp:category/>
  <cp:version/>
  <cp:contentType/>
  <cp:contentStatus/>
</cp:coreProperties>
</file>